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drawings/drawing2.xml" ContentType="application/vnd.openxmlformats-officedocument.drawing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Cursos Netzun\Excel Avanzado\Módulo 4\"/>
    </mc:Choice>
  </mc:AlternateContent>
  <bookViews>
    <workbookView xWindow="0" yWindow="0" windowWidth="10170" windowHeight="7680" activeTab="1"/>
  </bookViews>
  <sheets>
    <sheet name="Controles formulario" sheetId="3" r:id="rId1"/>
    <sheet name="Ejercicio" sheetId="4" r:id="rId2"/>
    <sheet name="Datos" sheetId="2" r:id="rId3"/>
  </sheets>
  <definedNames>
    <definedName name="_xlnm._FilterDatabase" localSheetId="2" hidden="1">Datos!$B$4:$D$27</definedName>
    <definedName name="anscount" hidden="1">2</definedName>
    <definedName name="sencount" hidden="1">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4" l="1"/>
  <c r="D10" i="4"/>
  <c r="F17" i="4" s="1"/>
  <c r="F7" i="4"/>
  <c r="D7" i="4"/>
  <c r="F31" i="3"/>
  <c r="F21" i="3"/>
  <c r="F24" i="3" s="1"/>
  <c r="D7" i="3"/>
  <c r="K15" i="3"/>
  <c r="F10" i="4" l="1"/>
  <c r="D22" i="4" s="1"/>
</calcChain>
</file>

<file path=xl/comments1.xml><?xml version="1.0" encoding="utf-8"?>
<comments xmlns="http://schemas.openxmlformats.org/spreadsheetml/2006/main">
  <authors>
    <author>Sergio Bazo</author>
  </authors>
  <commentList>
    <comment ref="F10" authorId="0" shapeId="0">
      <text>
        <r>
          <rPr>
            <b/>
            <sz val="9"/>
            <color indexed="81"/>
            <rFont val="Tahoma"/>
            <family val="2"/>
          </rPr>
          <t>Si se aplica el descuento, debe marcar el 5% del sueldo bruto.</t>
        </r>
      </text>
    </comment>
    <comment ref="D13" authorId="0" shapeId="0">
      <text>
        <r>
          <rPr>
            <b/>
            <sz val="9"/>
            <color indexed="81"/>
            <rFont val="Tahoma"/>
            <family val="2"/>
          </rPr>
          <t xml:space="preserve">Esta celda puede mostrar números del 1 al 20
</t>
        </r>
      </text>
    </comment>
    <comment ref="F13" authorId="0" shapeId="0">
      <text>
        <r>
          <rPr>
            <b/>
            <sz val="9"/>
            <color indexed="81"/>
            <rFont val="Tahoma"/>
            <family val="2"/>
          </rPr>
          <t>Se otorga una bonificación de 1% del sueldo bruto por cada año de servicio a partir de 15 años.</t>
        </r>
      </text>
    </comment>
    <comment ref="F17" authorId="0" shapeId="0">
      <text>
        <r>
          <rPr>
            <b/>
            <sz val="9"/>
            <color indexed="81"/>
            <rFont val="Tahoma"/>
            <family val="2"/>
          </rPr>
          <t>Debe figurar el monto de descuento según la EPS contratada.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<sst xmlns="http://schemas.openxmlformats.org/spreadsheetml/2006/main" count="81" uniqueCount="60">
  <si>
    <t>Fecha de Ingreso</t>
  </si>
  <si>
    <t>Cargo</t>
  </si>
  <si>
    <t>Sueldo Bruto</t>
  </si>
  <si>
    <t>Bonificación</t>
  </si>
  <si>
    <t>TRABAJADORES</t>
  </si>
  <si>
    <t>Nombres y Apellidos</t>
  </si>
  <si>
    <t>Duarte Montalvo, José</t>
  </si>
  <si>
    <t>Asistente</t>
  </si>
  <si>
    <t>Jefe</t>
  </si>
  <si>
    <t>Auxiliar</t>
  </si>
  <si>
    <t>Secretaria</t>
  </si>
  <si>
    <t>Supervisor</t>
  </si>
  <si>
    <t>Figueroa Yañez, Carlos</t>
  </si>
  <si>
    <t>Arias Falcón, Jaime</t>
  </si>
  <si>
    <t>Barriga Benavides, Raquel</t>
  </si>
  <si>
    <t>Casalino Ramírez, Hernán</t>
  </si>
  <si>
    <t>Salcedo Posadas, Enrique</t>
  </si>
  <si>
    <t>Palomino Alavedra, Manuel</t>
  </si>
  <si>
    <t>Paredes Rojas, Teresa</t>
  </si>
  <si>
    <t>Guevara Carranza, Julio</t>
  </si>
  <si>
    <t>Carbone Carrasco, Francisco</t>
  </si>
  <si>
    <t>Pérez Benavides, Alejandro</t>
  </si>
  <si>
    <t>Bustamante Gómez, María</t>
  </si>
  <si>
    <t>Vilca Vásquez, Antonio</t>
  </si>
  <si>
    <t>Berrocal Zegarra, Esther</t>
  </si>
  <si>
    <t>Montes Chávez, Jorge</t>
  </si>
  <si>
    <t>Arias Castro, Arturo</t>
  </si>
  <si>
    <t>Arana Durand, Guillermo</t>
  </si>
  <si>
    <t>Peralta Avila, German</t>
  </si>
  <si>
    <t>Fernández Mendoza, Paola</t>
  </si>
  <si>
    <t>Bonilla López, Eduardo</t>
  </si>
  <si>
    <t>Pacheco Olivares, Alberto</t>
  </si>
  <si>
    <t>Araujo Bruce, Irene</t>
  </si>
  <si>
    <t>Beltran Torres, Ricardo</t>
  </si>
  <si>
    <t>Productos</t>
  </si>
  <si>
    <t>Precio Unitario</t>
  </si>
  <si>
    <t>Cuadro Combinado</t>
  </si>
  <si>
    <t>Precio Unitario:</t>
  </si>
  <si>
    <t>Control de Número</t>
  </si>
  <si>
    <t>Casillas de verificación</t>
  </si>
  <si>
    <t>Botones de Opción</t>
  </si>
  <si>
    <t>Total:</t>
  </si>
  <si>
    <t>Cuadro de Lista</t>
  </si>
  <si>
    <t>Producto A</t>
  </si>
  <si>
    <t>Producto B</t>
  </si>
  <si>
    <t>Producto C</t>
  </si>
  <si>
    <t>Producto D</t>
  </si>
  <si>
    <t>Producto E</t>
  </si>
  <si>
    <t>Producto F</t>
  </si>
  <si>
    <t>Producto G</t>
  </si>
  <si>
    <t>Producto H</t>
  </si>
  <si>
    <t>Producto I</t>
  </si>
  <si>
    <t>Producto J</t>
  </si>
  <si>
    <t>Nombres y apellidos</t>
  </si>
  <si>
    <t>Fecha Ingreso</t>
  </si>
  <si>
    <t>Años de servicio</t>
  </si>
  <si>
    <t>Dcto. por tardanzas</t>
  </si>
  <si>
    <t>Dcto. Por Seguro</t>
  </si>
  <si>
    <t>TOTAL COBRADO</t>
  </si>
  <si>
    <t>Descuento: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</si>
</sst>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S/&quot;* #,##0.00_-;\-&quot;S/&quot;* #,##0.00_-;_-&quot;S/&quot;* &quot;-&quot;??_-;_-@_-"/>
    <numFmt numFmtId="164" formatCode="_ [$S/.-280A]\ * #,##0.00_ ;_ [$S/.-280A]\ * \-#,##0.00_ ;_ [$S/.-280A]\ * &quot;-&quot;??_ ;_ @_ "/>
  </numFmts>
  <fonts count="15" x14ac:knownFonts="1"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9"/>
      <color indexed="81"/>
      <name val="Tahoma"/>
      <family val="2"/>
    </font>
    <font>
      <b/>
      <sz val="16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sz val="14"/>
      <color theme="1"/>
      <name val="Calibri"/>
      <family val="2"/>
      <scheme val="minor"/>
    </font>
    <font>
      <sz val="8"/>
      <name val="Segoe UI"/>
      <family val="2"/>
    </font>
  </fonts>
  <fills count="9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5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4" fillId="4" borderId="0" applyNumberFormat="0" applyBorder="0" applyAlignment="0" applyProtection="0"/>
    <xf numFmtId="0" fontId="5" fillId="0" borderId="0"/>
    <xf numFmtId="44" fontId="11" fillId="0" borderId="0" applyFont="0" applyFill="0" applyBorder="0" applyAlignment="0" applyProtection="0"/>
    <xf numFmtId="9" fontId="11" fillId="0" borderId="0" applyFont="0" applyFill="0" applyBorder="0" applyAlignment="0" applyProtection="0"/>
  </cellStyleXfs>
  <cellXfs count="39">
    <xf numFmtId="0" fontId="0" fillId="0" borderId="0" xfId="0"/>
    <xf numFmtId="0" fontId="6" fillId="0" borderId="0" xfId="0" applyFont="1" applyAlignment="1">
      <alignment vertical="center"/>
    </xf>
    <xf numFmtId="0" fontId="8" fillId="0" borderId="0" xfId="3" applyFont="1" applyFill="1" applyAlignment="1">
      <alignment vertical="center"/>
    </xf>
    <xf numFmtId="0" fontId="9" fillId="0" borderId="0" xfId="3" applyFont="1" applyFill="1" applyAlignment="1">
      <alignment vertical="center"/>
    </xf>
    <xf numFmtId="1" fontId="5" fillId="0" borderId="5" xfId="2" applyNumberFormat="1" applyFont="1" applyFill="1" applyBorder="1" applyAlignment="1">
      <alignment vertical="center"/>
    </xf>
    <xf numFmtId="14" fontId="5" fillId="0" borderId="5" xfId="2" applyNumberFormat="1" applyFont="1" applyFill="1" applyBorder="1" applyAlignment="1">
      <alignment horizontal="center" vertical="center"/>
    </xf>
    <xf numFmtId="1" fontId="5" fillId="0" borderId="5" xfId="2" applyNumberFormat="1" applyFont="1" applyFill="1" applyBorder="1" applyAlignment="1">
      <alignment horizontal="center" vertical="center"/>
    </xf>
    <xf numFmtId="0" fontId="3" fillId="6" borderId="0" xfId="0" applyFont="1" applyFill="1"/>
    <xf numFmtId="0" fontId="3" fillId="6" borderId="5" xfId="0" applyFont="1" applyFill="1" applyBorder="1"/>
    <xf numFmtId="0" fontId="0" fillId="0" borderId="5" xfId="0" applyBorder="1"/>
    <xf numFmtId="164" fontId="0" fillId="0" borderId="5" xfId="0" applyNumberFormat="1" applyBorder="1"/>
    <xf numFmtId="0" fontId="0" fillId="6" borderId="0" xfId="0" applyFill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0" xfId="0" applyAlignment="1">
      <alignment horizontal="right"/>
    </xf>
    <xf numFmtId="0" fontId="3" fillId="6" borderId="4" xfId="0" applyFont="1" applyFill="1" applyBorder="1"/>
    <xf numFmtId="0" fontId="0" fillId="0" borderId="4" xfId="0" applyBorder="1"/>
    <xf numFmtId="0" fontId="10" fillId="5" borderId="5" xfId="1" applyFont="1" applyFill="1" applyBorder="1" applyAlignment="1">
      <alignment horizontal="center" vertical="center"/>
    </xf>
    <xf numFmtId="44" fontId="5" fillId="0" borderId="5" xfId="5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7" borderId="5" xfId="0" applyFill="1" applyBorder="1"/>
    <xf numFmtId="0" fontId="0" fillId="8" borderId="0" xfId="0" applyFill="1"/>
    <xf numFmtId="0" fontId="0" fillId="8" borderId="0" xfId="0" applyFill="1" applyAlignment="1">
      <alignment vertical="center"/>
    </xf>
    <xf numFmtId="0" fontId="3" fillId="8" borderId="0" xfId="0" applyFont="1" applyFill="1" applyAlignment="1">
      <alignment horizontal="center" vertical="center"/>
    </xf>
    <xf numFmtId="0" fontId="0" fillId="8" borderId="6" xfId="0" applyFill="1" applyBorder="1"/>
    <xf numFmtId="0" fontId="3" fillId="8" borderId="0" xfId="0" applyFont="1" applyFill="1" applyAlignment="1">
      <alignment horizontal="center" vertical="center"/>
    </xf>
    <xf numFmtId="44" fontId="13" fillId="7" borderId="1" xfId="5" applyFont="1" applyFill="1" applyBorder="1" applyAlignment="1">
      <alignment horizontal="center"/>
    </xf>
    <xf numFmtId="44" fontId="13" fillId="7" borderId="2" xfId="5" applyFont="1" applyFill="1" applyBorder="1" applyAlignment="1">
      <alignment horizontal="center"/>
    </xf>
    <xf numFmtId="44" fontId="13" fillId="7" borderId="3" xfId="5" applyFont="1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0" fillId="7" borderId="2" xfId="0" applyFill="1" applyBorder="1" applyAlignment="1">
      <alignment horizontal="center"/>
    </xf>
    <xf numFmtId="0" fontId="0" fillId="7" borderId="3" xfId="0" applyFill="1" applyBorder="1" applyAlignment="1">
      <alignment horizontal="center"/>
    </xf>
    <xf numFmtId="44" fontId="0" fillId="0" borderId="0" xfId="5" applyFont="1"/>
    <xf numFmtId="44" fontId="0" fillId="0" borderId="5" xfId="5" applyFont="1" applyBorder="1"/>
    <xf numFmtId="9" fontId="0" fillId="0" borderId="5" xfId="6" applyFont="1" applyBorder="1"/>
    <xf numFmtId="14" fontId="0" fillId="7" borderId="5" xfId="0" applyNumberFormat="1" applyFill="1" applyBorder="1"/>
    <xf numFmtId="44" fontId="0" fillId="7" borderId="5" xfId="5" applyFont="1" applyFill="1" applyBorder="1"/>
    <xf numFmtId="44" fontId="0" fillId="7" borderId="5" xfId="0" applyNumberFormat="1" applyFill="1" applyBorder="1"/>
  </cellXfs>
  <cellStyles count="7">
    <cellStyle name="Énfasis2" xfId="3" builtinId="33"/>
    <cellStyle name="Incorrecto" xfId="1" builtinId="27"/>
    <cellStyle name="Moneda" xfId="5" builtinId="4"/>
    <cellStyle name="Neutral" xfId="2" builtinId="28"/>
    <cellStyle name="Normal" xfId="0" builtinId="0"/>
    <cellStyle name="Normal 2" xfId="4"/>
    <cellStyle name="Porcentaje" xfId="6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Style="combo" dx="16" fmlaLink="$H$4" fmlaRange="$K$4:$K$13" sel="1" val="0"/>
</file>

<file path=xl/ctrlProps/ctrlProp10.xml><?xml version="1.0" encoding="utf-8"?>
<formControlPr xmlns="http://schemas.microsoft.com/office/spreadsheetml/2009/9/main" objectType="Radio" checked="Checked" firstButton="1" fmlaLink="$H$32" lockText="1"/>
</file>

<file path=xl/ctrlProps/ctrlProp11.xml><?xml version="1.0" encoding="utf-8"?>
<formControlPr xmlns="http://schemas.microsoft.com/office/spreadsheetml/2009/9/main" objectType="Radio" lockText="1"/>
</file>

<file path=xl/ctrlProps/ctrlProp12.xml><?xml version="1.0" encoding="utf-8"?>
<formControlPr xmlns="http://schemas.microsoft.com/office/spreadsheetml/2009/9/main" objectType="Radio" lockText="1"/>
</file>

<file path=xl/ctrlProps/ctrlProp13.xml><?xml version="1.0" encoding="utf-8"?>
<formControlPr xmlns="http://schemas.microsoft.com/office/spreadsheetml/2009/9/main" objectType="Drop" dropStyle="combo" dx="16" fmlaLink="$H$4" fmlaRange="Datos!$B$5:$B$27" sel="16" val="10"/>
</file>

<file path=xl/ctrlProps/ctrlProp14.xml><?xml version="1.0" encoding="utf-8"?>
<formControlPr xmlns="http://schemas.microsoft.com/office/spreadsheetml/2009/9/main" objectType="CheckBox" checked="Checked" fmlaLink="$H$11" lockText="1" noThreeD="1"/>
</file>

<file path=xl/ctrlProps/ctrlProp15.xml><?xml version="1.0" encoding="utf-8"?>
<formControlPr xmlns="http://schemas.microsoft.com/office/spreadsheetml/2009/9/main" objectType="Spin" dx="22" fmlaLink="$D$13" max="20" min="1" page="10" val="19"/>
</file>

<file path=xl/ctrlProps/ctrlProp16.xml><?xml version="1.0" encoding="utf-8"?>
<formControlPr xmlns="http://schemas.microsoft.com/office/spreadsheetml/2009/9/main" objectType="GBox" noThreeD="1"/>
</file>

<file path=xl/ctrlProps/ctrlProp17.xml><?xml version="1.0" encoding="utf-8"?>
<formControlPr xmlns="http://schemas.microsoft.com/office/spreadsheetml/2009/9/main" objectType="Radio" checked="Checked" firstButton="1" fmlaLink="$H$18" lockText="1"/>
</file>

<file path=xl/ctrlProps/ctrlProp18.xml><?xml version="1.0" encoding="utf-8"?>
<formControlPr xmlns="http://schemas.microsoft.com/office/spreadsheetml/2009/9/main" objectType="Radio" lockText="1"/>
</file>

<file path=xl/ctrlProps/ctrlProp19.xml><?xml version="1.0" encoding="utf-8"?>
<formControlPr xmlns="http://schemas.microsoft.com/office/spreadsheetml/2009/9/main" objectType="Radio" lockText="1"/>
</file>

<file path=xl/ctrlProps/ctrlProp2.xml><?xml version="1.0" encoding="utf-8"?>
<formControlPr xmlns="http://schemas.microsoft.com/office/spreadsheetml/2009/9/main" objectType="List" dx="22" fmlaLink="$H$5" fmlaRange="$K$4:$K$13" sel="0" val="0"/>
</file>

<file path=xl/ctrlProps/ctrlProp3.xml><?xml version="1.0" encoding="utf-8"?>
<formControlPr xmlns="http://schemas.microsoft.com/office/spreadsheetml/2009/9/main" objectType="Spin" dx="22" fmlaLink="$C$13" max="20" min="5" page="10" val="5"/>
</file>

<file path=xl/ctrlProps/ctrlProp4.xml><?xml version="1.0" encoding="utf-8"?>
<formControlPr xmlns="http://schemas.microsoft.com/office/spreadsheetml/2009/9/main" objectType="CheckBox" checked="Checked" fmlaLink="$H$20" lockText="1"/>
</file>

<file path=xl/ctrlProps/ctrlProp5.xml><?xml version="1.0" encoding="utf-8"?>
<formControlPr xmlns="http://schemas.microsoft.com/office/spreadsheetml/2009/9/main" objectType="CheckBox" fmlaLink="$H$21" lockText="1"/>
</file>

<file path=xl/ctrlProps/ctrlProp6.xml><?xml version="1.0" encoding="utf-8"?>
<formControlPr xmlns="http://schemas.microsoft.com/office/spreadsheetml/2009/9/main" objectType="CheckBox" checked="Checked" fmlaLink="$H$22" lockText="1"/>
</file>

<file path=xl/ctrlProps/ctrlProp7.xml><?xml version="1.0" encoding="utf-8"?>
<formControlPr xmlns="http://schemas.microsoft.com/office/spreadsheetml/2009/9/main" objectType="GBox" noThreeD="1"/>
</file>

<file path=xl/ctrlProps/ctrlProp8.xml><?xml version="1.0" encoding="utf-8"?>
<formControlPr xmlns="http://schemas.microsoft.com/office/spreadsheetml/2009/9/main" objectType="CheckBox" checked="Checked" fmlaLink="$H$24" lockText="1"/>
</file>

<file path=xl/ctrlProps/ctrlProp9.xml><?xml version="1.0" encoding="utf-8"?>
<formControlPr xmlns="http://schemas.microsoft.com/office/spreadsheetml/2009/9/main" objectType="G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761999</xdr:colOff>
          <xdr:row>3</xdr:row>
          <xdr:rowOff>1</xdr:rowOff>
        </xdr:from>
        <xdr:to>
          <xdr:col>4</xdr:col>
          <xdr:colOff>9524</xdr:colOff>
          <xdr:row>4</xdr:row>
          <xdr:rowOff>0</xdr:rowOff>
        </xdr:to>
        <xdr:sp macro="" textlink="">
          <xdr:nvSpPr>
            <xdr:cNvPr id="5121" name="Drop Down 1" hidden="1">
              <a:extLst>
                <a:ext uri="{63B3BB69-23CF-44E3-9099-C40C66FF867C}">
                  <a14:compatExt spid="_x0000_s51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</xdr:row>
          <xdr:rowOff>133350</xdr:rowOff>
        </xdr:from>
        <xdr:to>
          <xdr:col>6</xdr:col>
          <xdr:colOff>647700</xdr:colOff>
          <xdr:row>7</xdr:row>
          <xdr:rowOff>142875</xdr:rowOff>
        </xdr:to>
        <xdr:sp macro="" textlink="">
          <xdr:nvSpPr>
            <xdr:cNvPr id="5122" name="List Box 2" hidden="1">
              <a:extLst>
                <a:ext uri="{63B3BB69-23CF-44E3-9099-C40C66FF867C}">
                  <a14:compatExt spid="_x0000_s51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761499</xdr:colOff>
          <xdr:row>11</xdr:row>
          <xdr:rowOff>190499</xdr:rowOff>
        </xdr:from>
        <xdr:to>
          <xdr:col>3</xdr:col>
          <xdr:colOff>161424</xdr:colOff>
          <xdr:row>12</xdr:row>
          <xdr:rowOff>190499</xdr:rowOff>
        </xdr:to>
        <xdr:sp macro="" textlink="">
          <xdr:nvSpPr>
            <xdr:cNvPr id="5123" name="Spinner 3" hidden="1">
              <a:extLst>
                <a:ext uri="{63B3BB69-23CF-44E3-9099-C40C66FF867C}">
                  <a14:compatExt spid="_x0000_s51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587041</xdr:colOff>
          <xdr:row>19</xdr:row>
          <xdr:rowOff>60659</xdr:rowOff>
        </xdr:from>
        <xdr:to>
          <xdr:col>2</xdr:col>
          <xdr:colOff>244141</xdr:colOff>
          <xdr:row>20</xdr:row>
          <xdr:rowOff>89234</xdr:rowOff>
        </xdr:to>
        <xdr:sp macro="" textlink="">
          <xdr:nvSpPr>
            <xdr:cNvPr id="5124" name="Check Box 4" hidden="1">
              <a:extLst>
                <a:ext uri="{63B3BB69-23CF-44E3-9099-C40C66FF867C}">
                  <a14:compatExt spid="_x0000_s51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45720" rIns="0" bIns="4572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Accesorio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589046</xdr:colOff>
          <xdr:row>21</xdr:row>
          <xdr:rowOff>22559</xdr:rowOff>
        </xdr:from>
        <xdr:to>
          <xdr:col>2</xdr:col>
          <xdr:colOff>246146</xdr:colOff>
          <xdr:row>22</xdr:row>
          <xdr:rowOff>51134</xdr:rowOff>
        </xdr:to>
        <xdr:sp macro="" textlink="">
          <xdr:nvSpPr>
            <xdr:cNvPr id="5125" name="Check Box 5" hidden="1">
              <a:extLst>
                <a:ext uri="{63B3BB69-23CF-44E3-9099-C40C66FF867C}">
                  <a14:compatExt spid="_x0000_s51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45720" rIns="0" bIns="4572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Accesorio 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591051</xdr:colOff>
          <xdr:row>22</xdr:row>
          <xdr:rowOff>159920</xdr:rowOff>
        </xdr:from>
        <xdr:to>
          <xdr:col>2</xdr:col>
          <xdr:colOff>248151</xdr:colOff>
          <xdr:row>23</xdr:row>
          <xdr:rowOff>188495</xdr:rowOff>
        </xdr:to>
        <xdr:sp macro="" textlink="">
          <xdr:nvSpPr>
            <xdr:cNvPr id="5126" name="Check Box 6" hidden="1">
              <a:extLst>
                <a:ext uri="{63B3BB69-23CF-44E3-9099-C40C66FF867C}">
                  <a14:compatExt spid="_x0000_s51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45720" rIns="0" bIns="4572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Accesorio 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466725</xdr:colOff>
          <xdr:row>18</xdr:row>
          <xdr:rowOff>133350</xdr:rowOff>
        </xdr:from>
        <xdr:to>
          <xdr:col>2</xdr:col>
          <xdr:colOff>9525</xdr:colOff>
          <xdr:row>24</xdr:row>
          <xdr:rowOff>114300</xdr:rowOff>
        </xdr:to>
        <xdr:sp macro="" textlink="">
          <xdr:nvSpPr>
            <xdr:cNvPr id="5127" name="Group Box 7" hidden="1">
              <a:extLst>
                <a:ext uri="{63B3BB69-23CF-44E3-9099-C40C66FF867C}">
                  <a14:compatExt spid="_x0000_s51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45720" rIns="0" bIns="0" anchor="t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Accesorios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749969</xdr:colOff>
          <xdr:row>22</xdr:row>
          <xdr:rowOff>169445</xdr:rowOff>
        </xdr:from>
        <xdr:to>
          <xdr:col>4</xdr:col>
          <xdr:colOff>26069</xdr:colOff>
          <xdr:row>24</xdr:row>
          <xdr:rowOff>7520</xdr:rowOff>
        </xdr:to>
        <xdr:sp macro="" textlink="">
          <xdr:nvSpPr>
            <xdr:cNvPr id="5128" name="Check Box 8" hidden="1">
              <a:extLst>
                <a:ext uri="{63B3BB69-23CF-44E3-9099-C40C66FF867C}">
                  <a14:compatExt spid="_x0000_s51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45720" rIns="0" bIns="4572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Descuento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257175</xdr:colOff>
          <xdr:row>28</xdr:row>
          <xdr:rowOff>9525</xdr:rowOff>
        </xdr:from>
        <xdr:to>
          <xdr:col>2</xdr:col>
          <xdr:colOff>85725</xdr:colOff>
          <xdr:row>33</xdr:row>
          <xdr:rowOff>133350</xdr:rowOff>
        </xdr:to>
        <xdr:sp macro="" textlink="">
          <xdr:nvSpPr>
            <xdr:cNvPr id="5129" name="Group Box 9" hidden="1">
              <a:extLst>
                <a:ext uri="{63B3BB69-23CF-44E3-9099-C40C66FF867C}">
                  <a14:compatExt spid="_x0000_s51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45720" rIns="0" bIns="0" anchor="t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Antigüedad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342900</xdr:colOff>
          <xdr:row>29</xdr:row>
          <xdr:rowOff>19050</xdr:rowOff>
        </xdr:from>
        <xdr:to>
          <xdr:col>1</xdr:col>
          <xdr:colOff>419100</xdr:colOff>
          <xdr:row>30</xdr:row>
          <xdr:rowOff>47625</xdr:rowOff>
        </xdr:to>
        <xdr:sp macro="" textlink="">
          <xdr:nvSpPr>
            <xdr:cNvPr id="5130" name="Option Button 10" hidden="1">
              <a:extLst>
                <a:ext uri="{63B3BB69-23CF-44E3-9099-C40C66FF867C}">
                  <a14:compatExt spid="_x0000_s51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45720" rIns="0" bIns="4572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Menos de 5 años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344905</xdr:colOff>
          <xdr:row>30</xdr:row>
          <xdr:rowOff>121319</xdr:rowOff>
        </xdr:from>
        <xdr:to>
          <xdr:col>1</xdr:col>
          <xdr:colOff>421105</xdr:colOff>
          <xdr:row>31</xdr:row>
          <xdr:rowOff>149894</xdr:rowOff>
        </xdr:to>
        <xdr:sp macro="" textlink="">
          <xdr:nvSpPr>
            <xdr:cNvPr id="5131" name="Option Button 11" hidden="1">
              <a:extLst>
                <a:ext uri="{63B3BB69-23CF-44E3-9099-C40C66FF867C}">
                  <a14:compatExt spid="_x0000_s51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45720" rIns="0" bIns="4572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Entre 6 y 10 años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351923</xdr:colOff>
          <xdr:row>32</xdr:row>
          <xdr:rowOff>48127</xdr:rowOff>
        </xdr:from>
        <xdr:to>
          <xdr:col>1</xdr:col>
          <xdr:colOff>428123</xdr:colOff>
          <xdr:row>33</xdr:row>
          <xdr:rowOff>76702</xdr:rowOff>
        </xdr:to>
        <xdr:sp macro="" textlink="">
          <xdr:nvSpPr>
            <xdr:cNvPr id="5132" name="Option Button 12" hidden="1">
              <a:extLst>
                <a:ext uri="{63B3BB69-23CF-44E3-9099-C40C66FF867C}">
                  <a14:compatExt spid="_x0000_s51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45720" rIns="0" bIns="4572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Más de 10 años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</xdr:row>
          <xdr:rowOff>0</xdr:rowOff>
        </xdr:from>
        <xdr:to>
          <xdr:col>5</xdr:col>
          <xdr:colOff>1170214</xdr:colOff>
          <xdr:row>4</xdr:row>
          <xdr:rowOff>9525</xdr:rowOff>
        </xdr:to>
        <xdr:sp macro="" textlink="">
          <xdr:nvSpPr>
            <xdr:cNvPr id="4101" name="Drop Down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10</xdr:row>
          <xdr:rowOff>9525</xdr:rowOff>
        </xdr:from>
        <xdr:to>
          <xdr:col>5</xdr:col>
          <xdr:colOff>1114425</xdr:colOff>
          <xdr:row>11</xdr:row>
          <xdr:rowOff>38100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45720" rIns="0" bIns="4572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Tardanzas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0</xdr:colOff>
          <xdr:row>11</xdr:row>
          <xdr:rowOff>247650</xdr:rowOff>
        </xdr:from>
        <xdr:to>
          <xdr:col>4</xdr:col>
          <xdr:colOff>161925</xdr:colOff>
          <xdr:row>13</xdr:row>
          <xdr:rowOff>9525</xdr:rowOff>
        </xdr:to>
        <xdr:sp macro="" textlink="">
          <xdr:nvSpPr>
            <xdr:cNvPr id="4103" name="Spinner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66675</xdr:rowOff>
        </xdr:from>
        <xdr:to>
          <xdr:col>4</xdr:col>
          <xdr:colOff>142875</xdr:colOff>
          <xdr:row>19</xdr:row>
          <xdr:rowOff>152400</xdr:rowOff>
        </xdr:to>
        <xdr:sp macro="" textlink="">
          <xdr:nvSpPr>
            <xdr:cNvPr id="4104" name="Group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45720" rIns="0" bIns="0" anchor="t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Elige una opción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15</xdr:row>
          <xdr:rowOff>142875</xdr:rowOff>
        </xdr:from>
        <xdr:to>
          <xdr:col>3</xdr:col>
          <xdr:colOff>800100</xdr:colOff>
          <xdr:row>16</xdr:row>
          <xdr:rowOff>104775</xdr:rowOff>
        </xdr:to>
        <xdr:sp macro="" textlink="">
          <xdr:nvSpPr>
            <xdr:cNvPr id="4105" name="Option Button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45720" rIns="0" bIns="4572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EPS 1 - 6.5%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102507</xdr:colOff>
          <xdr:row>16</xdr:row>
          <xdr:rowOff>137885</xdr:rowOff>
        </xdr:from>
        <xdr:to>
          <xdr:col>3</xdr:col>
          <xdr:colOff>807357</xdr:colOff>
          <xdr:row>17</xdr:row>
          <xdr:rowOff>166460</xdr:rowOff>
        </xdr:to>
        <xdr:sp macro="" textlink="">
          <xdr:nvSpPr>
            <xdr:cNvPr id="4106" name="Option Button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45720" rIns="0" bIns="4572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EPS 2 - 7.1%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18</xdr:row>
          <xdr:rowOff>27214</xdr:rowOff>
        </xdr:from>
        <xdr:to>
          <xdr:col>3</xdr:col>
          <xdr:colOff>821418</xdr:colOff>
          <xdr:row>19</xdr:row>
          <xdr:rowOff>55789</xdr:rowOff>
        </xdr:to>
        <xdr:sp macro="" textlink="">
          <xdr:nvSpPr>
            <xdr:cNvPr id="4107" name="Option Button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45720" rIns="0" bIns="4572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EPS 3 - 8.2%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8.xml"/><Relationship Id="rId3" Type="http://schemas.openxmlformats.org/officeDocument/2006/relationships/ctrlProp" Target="../ctrlProps/ctrlProp13.xml"/><Relationship Id="rId7" Type="http://schemas.openxmlformats.org/officeDocument/2006/relationships/ctrlProp" Target="../ctrlProps/ctrlProp17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16.xml"/><Relationship Id="rId5" Type="http://schemas.openxmlformats.org/officeDocument/2006/relationships/ctrlProp" Target="../ctrlProps/ctrlProp15.xml"/><Relationship Id="rId10" Type="http://schemas.openxmlformats.org/officeDocument/2006/relationships/comments" Target="../comments1.xml"/><Relationship Id="rId4" Type="http://schemas.openxmlformats.org/officeDocument/2006/relationships/ctrlProp" Target="../ctrlProps/ctrlProp14.xml"/><Relationship Id="rId9" Type="http://schemas.openxmlformats.org/officeDocument/2006/relationships/ctrlProp" Target="../ctrlProps/ctrlProp1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32"/>
  <sheetViews>
    <sheetView zoomScale="190" zoomScaleNormal="190" workbookViewId="0">
      <selection activeCell="F32" sqref="F32"/>
    </sheetView>
  </sheetViews>
  <sheetFormatPr baseColWidth="10" defaultRowHeight="15" x14ac:dyDescent="0.25"/>
  <cols>
    <col min="12" max="12" width="14.28515625" bestFit="1" customWidth="1"/>
  </cols>
  <sheetData>
    <row r="1" spans="1:12" x14ac:dyDescent="0.25">
      <c r="A1" s="7" t="s">
        <v>36</v>
      </c>
      <c r="B1" s="7"/>
      <c r="C1" s="11"/>
      <c r="D1" s="11"/>
      <c r="E1" s="11"/>
      <c r="F1" s="16" t="s">
        <v>42</v>
      </c>
      <c r="G1" s="11"/>
    </row>
    <row r="2" spans="1:12" x14ac:dyDescent="0.25">
      <c r="F2" s="17"/>
    </row>
    <row r="3" spans="1:12" x14ac:dyDescent="0.25">
      <c r="F3" s="17"/>
      <c r="K3" s="8" t="s">
        <v>34</v>
      </c>
      <c r="L3" s="8" t="s">
        <v>35</v>
      </c>
    </row>
    <row r="4" spans="1:12" x14ac:dyDescent="0.25">
      <c r="B4" s="12"/>
      <c r="C4" s="13"/>
      <c r="D4" s="14"/>
      <c r="F4" s="17"/>
      <c r="H4">
        <v>1</v>
      </c>
      <c r="K4" s="9" t="s">
        <v>43</v>
      </c>
      <c r="L4" s="10">
        <v>88</v>
      </c>
    </row>
    <row r="5" spans="1:12" x14ac:dyDescent="0.25">
      <c r="F5" s="17"/>
      <c r="K5" s="9" t="s">
        <v>44</v>
      </c>
      <c r="L5" s="10">
        <v>10</v>
      </c>
    </row>
    <row r="6" spans="1:12" x14ac:dyDescent="0.25">
      <c r="F6" s="17"/>
      <c r="K6" s="9" t="s">
        <v>45</v>
      </c>
      <c r="L6" s="10">
        <v>97</v>
      </c>
    </row>
    <row r="7" spans="1:12" x14ac:dyDescent="0.25">
      <c r="C7" s="15" t="s">
        <v>37</v>
      </c>
      <c r="D7" s="34">
        <f>INDEX(K4:L13,H4,2)</f>
        <v>88</v>
      </c>
      <c r="F7" s="17"/>
      <c r="K7" s="9" t="s">
        <v>46</v>
      </c>
      <c r="L7" s="10">
        <v>83</v>
      </c>
    </row>
    <row r="8" spans="1:12" x14ac:dyDescent="0.25">
      <c r="F8" s="17"/>
      <c r="K8" s="9" t="s">
        <v>47</v>
      </c>
      <c r="L8" s="10">
        <v>30</v>
      </c>
    </row>
    <row r="9" spans="1:12" x14ac:dyDescent="0.25">
      <c r="F9" s="17"/>
      <c r="K9" s="9" t="s">
        <v>48</v>
      </c>
      <c r="L9" s="10">
        <v>64</v>
      </c>
    </row>
    <row r="10" spans="1:12" x14ac:dyDescent="0.25">
      <c r="A10" s="7" t="s">
        <v>38</v>
      </c>
      <c r="B10" s="7"/>
      <c r="C10" s="7"/>
      <c r="D10" s="7"/>
      <c r="E10" s="7"/>
      <c r="F10" s="7"/>
      <c r="G10" s="7"/>
      <c r="K10" s="9" t="s">
        <v>49</v>
      </c>
      <c r="L10" s="10">
        <v>15</v>
      </c>
    </row>
    <row r="11" spans="1:12" x14ac:dyDescent="0.25">
      <c r="K11" s="9" t="s">
        <v>50</v>
      </c>
      <c r="L11" s="10">
        <v>37</v>
      </c>
    </row>
    <row r="12" spans="1:12" x14ac:dyDescent="0.25">
      <c r="K12" s="9" t="s">
        <v>51</v>
      </c>
      <c r="L12" s="10">
        <v>38</v>
      </c>
    </row>
    <row r="13" spans="1:12" x14ac:dyDescent="0.25">
      <c r="C13" s="9">
        <v>5</v>
      </c>
      <c r="K13" s="9" t="s">
        <v>52</v>
      </c>
      <c r="L13" s="10">
        <v>15</v>
      </c>
    </row>
    <row r="15" spans="1:12" x14ac:dyDescent="0.25">
      <c r="K15" s="33">
        <f>INDEX(K4:L13,8,2)</f>
        <v>37</v>
      </c>
    </row>
    <row r="16" spans="1:12" x14ac:dyDescent="0.25">
      <c r="A16" s="7" t="s">
        <v>39</v>
      </c>
      <c r="B16" s="7"/>
      <c r="C16" s="7"/>
      <c r="D16" s="7"/>
      <c r="E16" s="7"/>
      <c r="F16" s="7"/>
      <c r="G16" s="7"/>
    </row>
    <row r="20" spans="1:8" x14ac:dyDescent="0.25">
      <c r="H20" t="b">
        <v>1</v>
      </c>
    </row>
    <row r="21" spans="1:8" x14ac:dyDescent="0.25">
      <c r="E21" t="s">
        <v>41</v>
      </c>
      <c r="F21" s="9">
        <f>IF(H20,50,0)+IF(H21,100,0)+IF(H22,150,0)</f>
        <v>200</v>
      </c>
      <c r="H21" t="b">
        <v>0</v>
      </c>
    </row>
    <row r="22" spans="1:8" x14ac:dyDescent="0.25">
      <c r="H22" t="b">
        <v>1</v>
      </c>
    </row>
    <row r="24" spans="1:8" x14ac:dyDescent="0.25">
      <c r="E24" t="s">
        <v>59</v>
      </c>
      <c r="F24">
        <f>IF(H24,F21*5%,0)</f>
        <v>10</v>
      </c>
      <c r="H24" t="b">
        <v>1</v>
      </c>
    </row>
    <row r="26" spans="1:8" x14ac:dyDescent="0.25">
      <c r="A26" s="7" t="s">
        <v>40</v>
      </c>
      <c r="B26" s="7"/>
      <c r="C26" s="7"/>
      <c r="D26" s="7"/>
      <c r="E26" s="7"/>
      <c r="F26" s="7"/>
      <c r="G26" s="7"/>
    </row>
    <row r="31" spans="1:8" x14ac:dyDescent="0.25">
      <c r="E31" t="s">
        <v>41</v>
      </c>
      <c r="F31" s="35">
        <f>IF(H32=1,0%,IF(H32=2,3%,5%))</f>
        <v>0</v>
      </c>
    </row>
    <row r="32" spans="1:8" x14ac:dyDescent="0.25">
      <c r="H32">
        <v>1</v>
      </c>
    </row>
  </sheetData>
  <pageMargins left="0.7" right="0.7" top="0.75" bottom="0.75" header="0.3" footer="0.3"/>
  <pageSetup paperSize="9" orientation="portrait" horizontalDpi="0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Drop Down 1">
              <controlPr defaultSize="0" autoLine="0" autoPict="0">
                <anchor moveWithCells="1">
                  <from>
                    <xdr:col>0</xdr:col>
                    <xdr:colOff>762000</xdr:colOff>
                    <xdr:row>3</xdr:row>
                    <xdr:rowOff>0</xdr:rowOff>
                  </from>
                  <to>
                    <xdr:col>4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List Box 2">
              <controlPr defaultSize="0" autoLine="0" autoPict="0">
                <anchor moveWithCells="1">
                  <from>
                    <xdr:col>5</xdr:col>
                    <xdr:colOff>190500</xdr:colOff>
                    <xdr:row>1</xdr:row>
                    <xdr:rowOff>133350</xdr:rowOff>
                  </from>
                  <to>
                    <xdr:col>6</xdr:col>
                    <xdr:colOff>647700</xdr:colOff>
                    <xdr:row>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3" r:id="rId6" name="Spinner 3">
              <controlPr defaultSize="0" autoPict="0">
                <anchor moveWithCells="1" sizeWithCells="1">
                  <from>
                    <xdr:col>2</xdr:col>
                    <xdr:colOff>762000</xdr:colOff>
                    <xdr:row>11</xdr:row>
                    <xdr:rowOff>190500</xdr:rowOff>
                  </from>
                  <to>
                    <xdr:col>3</xdr:col>
                    <xdr:colOff>161925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4" r:id="rId7" name="Check Box 4">
              <controlPr defaultSize="0" autoFill="0" autoLine="0" autoPict="0">
                <anchor moveWithCells="1">
                  <from>
                    <xdr:col>0</xdr:col>
                    <xdr:colOff>590550</xdr:colOff>
                    <xdr:row>19</xdr:row>
                    <xdr:rowOff>57150</xdr:rowOff>
                  </from>
                  <to>
                    <xdr:col>2</xdr:col>
                    <xdr:colOff>247650</xdr:colOff>
                    <xdr:row>20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5" r:id="rId8" name="Check Box 5">
              <controlPr defaultSize="0" autoFill="0" autoLine="0" autoPict="0">
                <anchor moveWithCells="1">
                  <from>
                    <xdr:col>0</xdr:col>
                    <xdr:colOff>590550</xdr:colOff>
                    <xdr:row>21</xdr:row>
                    <xdr:rowOff>19050</xdr:rowOff>
                  </from>
                  <to>
                    <xdr:col>2</xdr:col>
                    <xdr:colOff>247650</xdr:colOff>
                    <xdr:row>22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6" r:id="rId9" name="Check Box 6">
              <controlPr defaultSize="0" autoFill="0" autoLine="0" autoPict="0">
                <anchor moveWithCells="1">
                  <from>
                    <xdr:col>0</xdr:col>
                    <xdr:colOff>590550</xdr:colOff>
                    <xdr:row>22</xdr:row>
                    <xdr:rowOff>161925</xdr:rowOff>
                  </from>
                  <to>
                    <xdr:col>2</xdr:col>
                    <xdr:colOff>247650</xdr:colOff>
                    <xdr:row>23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7" r:id="rId10" name="Group Box 7">
              <controlPr defaultSize="0" autoFill="0" autoPict="0">
                <anchor moveWithCells="1">
                  <from>
                    <xdr:col>0</xdr:col>
                    <xdr:colOff>466725</xdr:colOff>
                    <xdr:row>18</xdr:row>
                    <xdr:rowOff>133350</xdr:rowOff>
                  </from>
                  <to>
                    <xdr:col>2</xdr:col>
                    <xdr:colOff>9525</xdr:colOff>
                    <xdr:row>24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8" r:id="rId11" name="Check Box 8">
              <controlPr defaultSize="0" autoFill="0" autoLine="0" autoPict="0">
                <anchor moveWithCells="1">
                  <from>
                    <xdr:col>2</xdr:col>
                    <xdr:colOff>752475</xdr:colOff>
                    <xdr:row>22</xdr:row>
                    <xdr:rowOff>171450</xdr:rowOff>
                  </from>
                  <to>
                    <xdr:col>4</xdr:col>
                    <xdr:colOff>28575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9" r:id="rId12" name="Group Box 9">
              <controlPr defaultSize="0" autoFill="0" autoPict="0">
                <anchor moveWithCells="1">
                  <from>
                    <xdr:col>0</xdr:col>
                    <xdr:colOff>257175</xdr:colOff>
                    <xdr:row>28</xdr:row>
                    <xdr:rowOff>9525</xdr:rowOff>
                  </from>
                  <to>
                    <xdr:col>2</xdr:col>
                    <xdr:colOff>85725</xdr:colOff>
                    <xdr:row>33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0" r:id="rId13" name="Option Button 10">
              <controlPr defaultSize="0" autoFill="0" autoLine="0" autoPict="0">
                <anchor moveWithCells="1">
                  <from>
                    <xdr:col>0</xdr:col>
                    <xdr:colOff>342900</xdr:colOff>
                    <xdr:row>29</xdr:row>
                    <xdr:rowOff>19050</xdr:rowOff>
                  </from>
                  <to>
                    <xdr:col>1</xdr:col>
                    <xdr:colOff>419100</xdr:colOff>
                    <xdr:row>30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1" r:id="rId14" name="Option Button 11">
              <controlPr defaultSize="0" autoFill="0" autoLine="0" autoPict="0">
                <anchor moveWithCells="1">
                  <from>
                    <xdr:col>0</xdr:col>
                    <xdr:colOff>342900</xdr:colOff>
                    <xdr:row>30</xdr:row>
                    <xdr:rowOff>123825</xdr:rowOff>
                  </from>
                  <to>
                    <xdr:col>1</xdr:col>
                    <xdr:colOff>419100</xdr:colOff>
                    <xdr:row>31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2" r:id="rId15" name="Option Button 12">
              <controlPr defaultSize="0" autoFill="0" autoLine="0" autoPict="0">
                <anchor moveWithCells="1">
                  <from>
                    <xdr:col>0</xdr:col>
                    <xdr:colOff>352425</xdr:colOff>
                    <xdr:row>32</xdr:row>
                    <xdr:rowOff>47625</xdr:rowOff>
                  </from>
                  <to>
                    <xdr:col>1</xdr:col>
                    <xdr:colOff>428625</xdr:colOff>
                    <xdr:row>33</xdr:row>
                    <xdr:rowOff>76200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C2:H23"/>
  <sheetViews>
    <sheetView tabSelected="1" topLeftCell="B1" zoomScale="210" zoomScaleNormal="210" workbookViewId="0">
      <selection activeCell="I3" sqref="I3"/>
    </sheetView>
  </sheetViews>
  <sheetFormatPr baseColWidth="10" defaultRowHeight="15" x14ac:dyDescent="0.25"/>
  <cols>
    <col min="2" max="2" width="11.42578125" customWidth="1"/>
    <col min="3" max="3" width="4.42578125" customWidth="1"/>
    <col min="4" max="4" width="16.42578125" customWidth="1"/>
    <col min="5" max="5" width="3.85546875" customWidth="1"/>
    <col min="6" max="6" width="17.5703125" customWidth="1"/>
    <col min="7" max="7" width="4.28515625" customWidth="1"/>
    <col min="8" max="8" width="0" hidden="1" customWidth="1"/>
  </cols>
  <sheetData>
    <row r="2" spans="3:8" x14ac:dyDescent="0.25">
      <c r="C2" s="22"/>
      <c r="D2" s="22"/>
      <c r="E2" s="22"/>
      <c r="F2" s="22"/>
      <c r="G2" s="22"/>
    </row>
    <row r="3" spans="3:8" s="20" customFormat="1" ht="20.25" customHeight="1" x14ac:dyDescent="0.25">
      <c r="C3" s="23"/>
      <c r="D3" s="26" t="s">
        <v>53</v>
      </c>
      <c r="E3" s="26"/>
      <c r="F3" s="26"/>
      <c r="G3" s="23"/>
    </row>
    <row r="4" spans="3:8" x14ac:dyDescent="0.25">
      <c r="C4" s="22"/>
      <c r="D4" s="30"/>
      <c r="E4" s="31"/>
      <c r="F4" s="32"/>
      <c r="G4" s="22"/>
      <c r="H4">
        <v>16</v>
      </c>
    </row>
    <row r="5" spans="3:8" x14ac:dyDescent="0.25">
      <c r="C5" s="22"/>
      <c r="D5" s="22"/>
      <c r="E5" s="22"/>
      <c r="F5" s="22"/>
      <c r="G5" s="22"/>
    </row>
    <row r="6" spans="3:8" s="20" customFormat="1" ht="20.25" customHeight="1" x14ac:dyDescent="0.25">
      <c r="C6" s="23"/>
      <c r="D6" s="24" t="s">
        <v>54</v>
      </c>
      <c r="E6" s="24"/>
      <c r="F6" s="24" t="s">
        <v>1</v>
      </c>
      <c r="G6" s="23"/>
    </row>
    <row r="7" spans="3:8" x14ac:dyDescent="0.25">
      <c r="C7" s="22"/>
      <c r="D7" s="36">
        <f>INDEX(Datos!B5:E27,Ejercicio!H4,2)</f>
        <v>40952</v>
      </c>
      <c r="E7" s="25"/>
      <c r="F7" s="21" t="str">
        <f>INDEX(Datos!B5:E27,Ejercicio!H4,3)</f>
        <v>Asistente</v>
      </c>
      <c r="G7" s="22"/>
    </row>
    <row r="8" spans="3:8" x14ac:dyDescent="0.25">
      <c r="C8" s="22"/>
      <c r="D8" s="22"/>
      <c r="E8" s="22"/>
      <c r="F8" s="22"/>
      <c r="G8" s="22"/>
    </row>
    <row r="9" spans="3:8" s="20" customFormat="1" ht="20.25" customHeight="1" x14ac:dyDescent="0.25">
      <c r="C9" s="23"/>
      <c r="D9" s="24" t="s">
        <v>2</v>
      </c>
      <c r="E9" s="23"/>
      <c r="F9" s="24" t="s">
        <v>56</v>
      </c>
      <c r="G9" s="23"/>
    </row>
    <row r="10" spans="3:8" x14ac:dyDescent="0.25">
      <c r="C10" s="22"/>
      <c r="D10" s="37">
        <f>INDEX(Datos!B5:E27,Ejercicio!H4,4)</f>
        <v>2740</v>
      </c>
      <c r="E10" s="22"/>
      <c r="F10" s="38">
        <f>IF(H11,5%,0)*D10</f>
        <v>137</v>
      </c>
      <c r="G10" s="22"/>
    </row>
    <row r="11" spans="3:8" x14ac:dyDescent="0.25">
      <c r="C11" s="22"/>
      <c r="D11" s="22"/>
      <c r="E11" s="22"/>
      <c r="F11" s="22"/>
      <c r="G11" s="22"/>
      <c r="H11" t="b">
        <v>1</v>
      </c>
    </row>
    <row r="12" spans="3:8" s="20" customFormat="1" ht="20.25" customHeight="1" x14ac:dyDescent="0.25">
      <c r="C12" s="23"/>
      <c r="D12" s="24" t="s">
        <v>55</v>
      </c>
      <c r="E12" s="23"/>
      <c r="F12" s="24" t="s">
        <v>3</v>
      </c>
      <c r="G12" s="23"/>
    </row>
    <row r="13" spans="3:8" x14ac:dyDescent="0.25">
      <c r="C13" s="22"/>
      <c r="D13" s="21">
        <v>19</v>
      </c>
      <c r="E13" s="22"/>
      <c r="F13" s="21">
        <f>IF(D13&lt;15,0,D10*1%*(D13-14))</f>
        <v>137</v>
      </c>
      <c r="G13" s="22"/>
    </row>
    <row r="14" spans="3:8" x14ac:dyDescent="0.25">
      <c r="C14" s="22"/>
      <c r="D14" s="22"/>
      <c r="E14" s="22"/>
      <c r="F14" s="22"/>
      <c r="G14" s="22"/>
    </row>
    <row r="15" spans="3:8" x14ac:dyDescent="0.25">
      <c r="C15" s="22"/>
      <c r="D15" s="22"/>
      <c r="E15" s="22"/>
      <c r="F15" s="22"/>
      <c r="G15" s="22"/>
    </row>
    <row r="16" spans="3:8" s="20" customFormat="1" ht="20.25" customHeight="1" x14ac:dyDescent="0.25">
      <c r="C16" s="23"/>
      <c r="D16" s="23"/>
      <c r="E16" s="23"/>
      <c r="F16" s="24" t="s">
        <v>57</v>
      </c>
      <c r="G16" s="23"/>
    </row>
    <row r="17" spans="3:8" x14ac:dyDescent="0.25">
      <c r="C17" s="22"/>
      <c r="D17" s="22"/>
      <c r="E17" s="22"/>
      <c r="F17" s="38">
        <f>IF(H18=1,6.5%,IF(H18=2,7.1%,8.2%))*D10</f>
        <v>178.1</v>
      </c>
      <c r="G17" s="22"/>
    </row>
    <row r="18" spans="3:8" x14ac:dyDescent="0.25">
      <c r="C18" s="22"/>
      <c r="D18" s="22"/>
      <c r="E18" s="22"/>
      <c r="F18" s="22"/>
      <c r="G18" s="22"/>
      <c r="H18">
        <v>1</v>
      </c>
    </row>
    <row r="19" spans="3:8" x14ac:dyDescent="0.25">
      <c r="C19" s="22"/>
      <c r="D19" s="22"/>
      <c r="E19" s="22"/>
      <c r="F19" s="22"/>
      <c r="G19" s="22"/>
    </row>
    <row r="20" spans="3:8" x14ac:dyDescent="0.25">
      <c r="C20" s="22"/>
      <c r="D20" s="22"/>
      <c r="E20" s="22"/>
      <c r="F20" s="22"/>
      <c r="G20" s="22"/>
    </row>
    <row r="21" spans="3:8" ht="20.25" customHeight="1" x14ac:dyDescent="0.25">
      <c r="C21" s="22"/>
      <c r="D21" s="26" t="s">
        <v>58</v>
      </c>
      <c r="E21" s="26"/>
      <c r="F21" s="26"/>
      <c r="G21" s="22"/>
    </row>
    <row r="22" spans="3:8" ht="18.75" x14ac:dyDescent="0.3">
      <c r="C22" s="22"/>
      <c r="D22" s="27">
        <f>D10-F10+F13-F17</f>
        <v>2561.9</v>
      </c>
      <c r="E22" s="28"/>
      <c r="F22" s="29"/>
      <c r="G22" s="22"/>
    </row>
    <row r="23" spans="3:8" x14ac:dyDescent="0.25">
      <c r="C23" s="22"/>
      <c r="D23" s="22"/>
      <c r="E23" s="22"/>
      <c r="F23" s="22"/>
      <c r="G23" s="22"/>
    </row>
  </sheetData>
  <mergeCells count="4">
    <mergeCell ref="D3:F3"/>
    <mergeCell ref="D21:F21"/>
    <mergeCell ref="D22:F22"/>
    <mergeCell ref="D4:F4"/>
  </mergeCells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101" r:id="rId3" name="Drop Down 5">
              <controlPr defaultSize="0" autoLine="0" autoPict="0">
                <anchor moveWithCells="1">
                  <from>
                    <xdr:col>3</xdr:col>
                    <xdr:colOff>0</xdr:colOff>
                    <xdr:row>3</xdr:row>
                    <xdr:rowOff>0</xdr:rowOff>
                  </from>
                  <to>
                    <xdr:col>6</xdr:col>
                    <xdr:colOff>0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4" name="Check Box 6">
              <controlPr defaultSize="0" autoFill="0" autoLine="0" autoPict="0">
                <anchor moveWithCells="1">
                  <from>
                    <xdr:col>5</xdr:col>
                    <xdr:colOff>38100</xdr:colOff>
                    <xdr:row>10</xdr:row>
                    <xdr:rowOff>9525</xdr:rowOff>
                  </from>
                  <to>
                    <xdr:col>5</xdr:col>
                    <xdr:colOff>1114425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5" name="Spinner 7">
              <controlPr defaultSize="0" autoPict="0">
                <anchor moveWithCells="1" sizeWithCells="1">
                  <from>
                    <xdr:col>4</xdr:col>
                    <xdr:colOff>0</xdr:colOff>
                    <xdr:row>11</xdr:row>
                    <xdr:rowOff>247650</xdr:rowOff>
                  </from>
                  <to>
                    <xdr:col>4</xdr:col>
                    <xdr:colOff>161925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6" name="Group Box 8">
              <controlPr defaultSize="0" autoFill="0" autoPict="0">
                <anchor moveWithCells="1">
                  <from>
                    <xdr:col>3</xdr:col>
                    <xdr:colOff>0</xdr:colOff>
                    <xdr:row>14</xdr:row>
                    <xdr:rowOff>66675</xdr:rowOff>
                  </from>
                  <to>
                    <xdr:col>4</xdr:col>
                    <xdr:colOff>142875</xdr:colOff>
                    <xdr:row>19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7" name="Option Button 9">
              <controlPr defaultSize="0" autoFill="0" autoLine="0" autoPict="0">
                <anchor moveWithCells="1">
                  <from>
                    <xdr:col>3</xdr:col>
                    <xdr:colOff>95250</xdr:colOff>
                    <xdr:row>15</xdr:row>
                    <xdr:rowOff>142875</xdr:rowOff>
                  </from>
                  <to>
                    <xdr:col>3</xdr:col>
                    <xdr:colOff>800100</xdr:colOff>
                    <xdr:row>16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8" name="Option Button 10">
              <controlPr defaultSize="0" autoFill="0" autoLine="0" autoPict="0">
                <anchor moveWithCells="1">
                  <from>
                    <xdr:col>3</xdr:col>
                    <xdr:colOff>104775</xdr:colOff>
                    <xdr:row>16</xdr:row>
                    <xdr:rowOff>133350</xdr:rowOff>
                  </from>
                  <to>
                    <xdr:col>3</xdr:col>
                    <xdr:colOff>809625</xdr:colOff>
                    <xdr:row>17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9" name="Option Button 11">
              <controlPr defaultSize="0" autoFill="0" autoLine="0" autoPict="0">
                <anchor moveWithCells="1">
                  <from>
                    <xdr:col>3</xdr:col>
                    <xdr:colOff>114300</xdr:colOff>
                    <xdr:row>18</xdr:row>
                    <xdr:rowOff>28575</xdr:rowOff>
                  </from>
                  <to>
                    <xdr:col>3</xdr:col>
                    <xdr:colOff>819150</xdr:colOff>
                    <xdr:row>19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27"/>
  <sheetViews>
    <sheetView showGridLines="0" topLeftCell="A12" workbookViewId="0">
      <selection activeCell="H5" sqref="H5"/>
    </sheetView>
  </sheetViews>
  <sheetFormatPr baseColWidth="10" defaultRowHeight="20.100000000000001" customHeight="1" x14ac:dyDescent="0.25"/>
  <cols>
    <col min="1" max="1" width="5.7109375" style="1" customWidth="1"/>
    <col min="2" max="2" width="25.7109375" style="1" customWidth="1"/>
    <col min="3" max="3" width="16.85546875" style="1" bestFit="1" customWidth="1"/>
    <col min="4" max="5" width="12.7109375" style="1" customWidth="1"/>
    <col min="6" max="16384" width="11.42578125" style="1"/>
  </cols>
  <sheetData>
    <row r="2" spans="2:5" ht="30" customHeight="1" x14ac:dyDescent="0.25">
      <c r="B2" s="2" t="s">
        <v>4</v>
      </c>
      <c r="C2" s="3"/>
      <c r="D2" s="3"/>
      <c r="E2" s="3"/>
    </row>
    <row r="4" spans="2:5" ht="20.100000000000001" customHeight="1" x14ac:dyDescent="0.25">
      <c r="B4" s="18" t="s">
        <v>5</v>
      </c>
      <c r="C4" s="18" t="s">
        <v>0</v>
      </c>
      <c r="D4" s="18" t="s">
        <v>1</v>
      </c>
      <c r="E4" s="18" t="s">
        <v>2</v>
      </c>
    </row>
    <row r="5" spans="2:5" ht="20.100000000000001" customHeight="1" x14ac:dyDescent="0.25">
      <c r="B5" s="4" t="s">
        <v>6</v>
      </c>
      <c r="C5" s="5">
        <v>34978</v>
      </c>
      <c r="D5" s="6" t="s">
        <v>11</v>
      </c>
      <c r="E5" s="19">
        <v>3520</v>
      </c>
    </row>
    <row r="6" spans="2:5" ht="20.100000000000001" customHeight="1" x14ac:dyDescent="0.25">
      <c r="B6" s="4" t="s">
        <v>12</v>
      </c>
      <c r="C6" s="5">
        <v>35822</v>
      </c>
      <c r="D6" s="6" t="s">
        <v>9</v>
      </c>
      <c r="E6" s="19">
        <v>1980</v>
      </c>
    </row>
    <row r="7" spans="2:5" ht="20.100000000000001" customHeight="1" x14ac:dyDescent="0.25">
      <c r="B7" s="4" t="s">
        <v>13</v>
      </c>
      <c r="C7" s="5">
        <v>36184</v>
      </c>
      <c r="D7" s="6" t="s">
        <v>7</v>
      </c>
      <c r="E7" s="19">
        <v>2740</v>
      </c>
    </row>
    <row r="8" spans="2:5" ht="20.100000000000001" customHeight="1" x14ac:dyDescent="0.25">
      <c r="B8" s="4" t="s">
        <v>14</v>
      </c>
      <c r="C8" s="5">
        <v>35517</v>
      </c>
      <c r="D8" s="6" t="s">
        <v>8</v>
      </c>
      <c r="E8" s="19">
        <v>3850</v>
      </c>
    </row>
    <row r="9" spans="2:5" ht="20.100000000000001" customHeight="1" x14ac:dyDescent="0.25">
      <c r="B9" s="4" t="s">
        <v>15</v>
      </c>
      <c r="C9" s="5">
        <v>37247</v>
      </c>
      <c r="D9" s="6" t="s">
        <v>9</v>
      </c>
      <c r="E9" s="19">
        <v>1980</v>
      </c>
    </row>
    <row r="10" spans="2:5" ht="20.100000000000001" customHeight="1" x14ac:dyDescent="0.25">
      <c r="B10" s="4" t="s">
        <v>16</v>
      </c>
      <c r="C10" s="5">
        <v>34603</v>
      </c>
      <c r="D10" s="6" t="s">
        <v>9</v>
      </c>
      <c r="E10" s="19">
        <v>1980</v>
      </c>
    </row>
    <row r="11" spans="2:5" ht="20.100000000000001" customHeight="1" x14ac:dyDescent="0.25">
      <c r="B11" s="4" t="s">
        <v>17</v>
      </c>
      <c r="C11" s="5">
        <v>36454</v>
      </c>
      <c r="D11" s="6" t="s">
        <v>7</v>
      </c>
      <c r="E11" s="19">
        <v>2740</v>
      </c>
    </row>
    <row r="12" spans="2:5" ht="20.100000000000001" customHeight="1" x14ac:dyDescent="0.25">
      <c r="B12" s="4" t="s">
        <v>18</v>
      </c>
      <c r="C12" s="5">
        <v>35809</v>
      </c>
      <c r="D12" s="6" t="s">
        <v>11</v>
      </c>
      <c r="E12" s="19">
        <v>3520</v>
      </c>
    </row>
    <row r="13" spans="2:5" ht="20.100000000000001" customHeight="1" x14ac:dyDescent="0.25">
      <c r="B13" s="4" t="s">
        <v>19</v>
      </c>
      <c r="C13" s="5">
        <v>38431</v>
      </c>
      <c r="D13" s="6" t="s">
        <v>7</v>
      </c>
      <c r="E13" s="19">
        <v>2740</v>
      </c>
    </row>
    <row r="14" spans="2:5" ht="20.100000000000001" customHeight="1" x14ac:dyDescent="0.25">
      <c r="B14" s="4" t="s">
        <v>20</v>
      </c>
      <c r="C14" s="5">
        <v>36651</v>
      </c>
      <c r="D14" s="6" t="s">
        <v>9</v>
      </c>
      <c r="E14" s="19">
        <v>1980</v>
      </c>
    </row>
    <row r="15" spans="2:5" ht="20.100000000000001" customHeight="1" x14ac:dyDescent="0.25">
      <c r="B15" s="4" t="s">
        <v>21</v>
      </c>
      <c r="C15" s="5">
        <v>40295</v>
      </c>
      <c r="D15" s="6" t="s">
        <v>9</v>
      </c>
      <c r="E15" s="19">
        <v>1980</v>
      </c>
    </row>
    <row r="16" spans="2:5" ht="20.100000000000001" customHeight="1" x14ac:dyDescent="0.25">
      <c r="B16" s="4" t="s">
        <v>22</v>
      </c>
      <c r="C16" s="5">
        <v>34566</v>
      </c>
      <c r="D16" s="6" t="s">
        <v>10</v>
      </c>
      <c r="E16" s="19">
        <v>2370</v>
      </c>
    </row>
    <row r="17" spans="2:5" ht="20.100000000000001" customHeight="1" x14ac:dyDescent="0.25">
      <c r="B17" s="4" t="s">
        <v>23</v>
      </c>
      <c r="C17" s="5">
        <v>34530</v>
      </c>
      <c r="D17" s="6" t="s">
        <v>9</v>
      </c>
      <c r="E17" s="19">
        <v>1980</v>
      </c>
    </row>
    <row r="18" spans="2:5" ht="20.100000000000001" customHeight="1" x14ac:dyDescent="0.25">
      <c r="B18" s="4" t="s">
        <v>24</v>
      </c>
      <c r="C18" s="5">
        <v>36470</v>
      </c>
      <c r="D18" s="6" t="s">
        <v>10</v>
      </c>
      <c r="E18" s="19">
        <v>2370</v>
      </c>
    </row>
    <row r="19" spans="2:5" ht="20.100000000000001" customHeight="1" x14ac:dyDescent="0.25">
      <c r="B19" s="4" t="s">
        <v>25</v>
      </c>
      <c r="C19" s="5">
        <v>40186</v>
      </c>
      <c r="D19" s="6" t="s">
        <v>7</v>
      </c>
      <c r="E19" s="19">
        <v>2740</v>
      </c>
    </row>
    <row r="20" spans="2:5" ht="20.100000000000001" customHeight="1" x14ac:dyDescent="0.25">
      <c r="B20" s="4" t="s">
        <v>26</v>
      </c>
      <c r="C20" s="5">
        <v>40952</v>
      </c>
      <c r="D20" s="6" t="s">
        <v>7</v>
      </c>
      <c r="E20" s="19">
        <v>2740</v>
      </c>
    </row>
    <row r="21" spans="2:5" ht="20.100000000000001" customHeight="1" x14ac:dyDescent="0.25">
      <c r="B21" s="4" t="s">
        <v>27</v>
      </c>
      <c r="C21" s="5">
        <v>39395</v>
      </c>
      <c r="D21" s="6" t="s">
        <v>8</v>
      </c>
      <c r="E21" s="19">
        <v>3850</v>
      </c>
    </row>
    <row r="22" spans="2:5" ht="20.100000000000001" customHeight="1" x14ac:dyDescent="0.25">
      <c r="B22" s="4" t="s">
        <v>28</v>
      </c>
      <c r="C22" s="5">
        <v>35336</v>
      </c>
      <c r="D22" s="6" t="s">
        <v>9</v>
      </c>
      <c r="E22" s="19">
        <v>1980</v>
      </c>
    </row>
    <row r="23" spans="2:5" ht="20.100000000000001" customHeight="1" x14ac:dyDescent="0.25">
      <c r="B23" s="4" t="s">
        <v>29</v>
      </c>
      <c r="C23" s="5">
        <v>38119</v>
      </c>
      <c r="D23" s="6" t="s">
        <v>10</v>
      </c>
      <c r="E23" s="19">
        <v>2370</v>
      </c>
    </row>
    <row r="24" spans="2:5" ht="20.100000000000001" customHeight="1" x14ac:dyDescent="0.25">
      <c r="B24" s="4" t="s">
        <v>30</v>
      </c>
      <c r="C24" s="5">
        <v>37413</v>
      </c>
      <c r="D24" s="6" t="s">
        <v>7</v>
      </c>
      <c r="E24" s="19">
        <v>2740</v>
      </c>
    </row>
    <row r="25" spans="2:5" ht="20.100000000000001" customHeight="1" x14ac:dyDescent="0.25">
      <c r="B25" s="4" t="s">
        <v>31</v>
      </c>
      <c r="C25" s="5">
        <v>38096</v>
      </c>
      <c r="D25" s="6" t="s">
        <v>7</v>
      </c>
      <c r="E25" s="19">
        <v>2740</v>
      </c>
    </row>
    <row r="26" spans="2:5" ht="20.100000000000001" customHeight="1" x14ac:dyDescent="0.25">
      <c r="B26" s="4" t="s">
        <v>32</v>
      </c>
      <c r="C26" s="5">
        <v>41128</v>
      </c>
      <c r="D26" s="6" t="s">
        <v>8</v>
      </c>
      <c r="E26" s="19">
        <v>3850</v>
      </c>
    </row>
    <row r="27" spans="2:5" ht="20.100000000000001" customHeight="1" x14ac:dyDescent="0.25">
      <c r="B27" s="4" t="s">
        <v>33</v>
      </c>
      <c r="C27" s="5">
        <v>40080</v>
      </c>
      <c r="D27" s="6" t="s">
        <v>7</v>
      </c>
      <c r="E27" s="19">
        <v>2740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Controles formulario</vt:lpstr>
      <vt:lpstr>Ejercicio</vt:lpstr>
      <vt:lpstr>Datos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Sergio Bazo Bertrán</dc:creator>
  <cp:lastModifiedBy>Sergio Bazo</cp:lastModifiedBy>
  <dcterms:created xsi:type="dcterms:W3CDTF">2016-02-15T02:56:41Z</dcterms:created>
  <dcterms:modified xsi:type="dcterms:W3CDTF">2017-10-24T15:46:34Z</dcterms:modified>
</cp:coreProperties>
</file>