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Básico\Módulo 4\"/>
    </mc:Choice>
  </mc:AlternateContent>
  <bookViews>
    <workbookView xWindow="0" yWindow="0" windowWidth="20490" windowHeight="7650"/>
  </bookViews>
  <sheets>
    <sheet name="Referencias relativas" sheetId="9" r:id="rId1"/>
    <sheet name="Referencias absolutas 1" sheetId="10" r:id="rId2"/>
    <sheet name="Referencias absolutas 2" sheetId="11" r:id="rId3"/>
    <sheet name="Referencias absolutas 3" sheetId="12" r:id="rId4"/>
    <sheet name="Combinados" sheetId="13" r:id="rId5"/>
    <sheet name="Referencias mixtas 1" sheetId="14" r:id="rId6"/>
    <sheet name="Referencias mixtas 2" sheetId="15" r:id="rId7"/>
    <sheet name="Referencias mixtas 3" sheetId="16" r:id="rId8"/>
    <sheet name="Referencias relativas resuelto " sheetId="2" r:id="rId9"/>
    <sheet name="Referencias absolutas 1 resuelt" sheetId="1" r:id="rId10"/>
    <sheet name="Referencias absolutas 2 resuelt" sheetId="4" r:id="rId11"/>
    <sheet name="Referencias absolutas 3 resuelt" sheetId="5" r:id="rId12"/>
    <sheet name="Combinados resuelto" sheetId="3" r:id="rId13"/>
    <sheet name="Referencias mixtas 1 resuelt" sheetId="6" r:id="rId14"/>
    <sheet name="Referencias mixtas 2 resuelt" sheetId="7" r:id="rId15"/>
    <sheet name="Referencias mixtas 3 resuelt" sheetId="8" r:id="rId16"/>
  </sheets>
  <externalReferences>
    <externalReference r:id="rId17"/>
    <externalReference r:id="rId18"/>
    <externalReference r:id="rId19"/>
  </externalReferences>
  <definedNames>
    <definedName name="\A" localSheetId="7">#REF!</definedName>
    <definedName name="\A" localSheetId="15">#REF!</definedName>
    <definedName name="\A">#REF!</definedName>
    <definedName name="\C" localSheetId="7">'[2]C-2-3'!#REF!</definedName>
    <definedName name="\C" localSheetId="15">'[2]C-2-3'!#REF!</definedName>
    <definedName name="\C">'[2]C-2-3'!#REF!</definedName>
    <definedName name="\e" localSheetId="7">#REF!</definedName>
    <definedName name="\e" localSheetId="15">#REF!</definedName>
    <definedName name="\e">#REF!</definedName>
    <definedName name="\S">#N/A</definedName>
    <definedName name="_Key1" hidden="1">[3]INGUTI!$A$18:$A$30</definedName>
    <definedName name="_Order1" hidden="1">255</definedName>
    <definedName name="_Sort" hidden="1">[3]INGUTI!$A$18:$M$30</definedName>
    <definedName name="AGO" localSheetId="7">#REF!</definedName>
    <definedName name="AGO" localSheetId="15">#REF!</definedName>
    <definedName name="AGO">#REF!</definedName>
    <definedName name="_xlnm.Print_Area">#N/A</definedName>
    <definedName name="_xlnm.Print_Titles" localSheetId="7">#REF!</definedName>
    <definedName name="_xlnm.Print_Titles" localSheetId="15">#REF!</definedName>
    <definedName name="_xlnm.Print_Titles">#REF!</definedName>
    <definedName name="TOTALVENTA">'Combinados resuelto'!$E$19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8" l="1"/>
  <c r="H5" i="8"/>
  <c r="H6" i="8"/>
  <c r="H7" i="8"/>
  <c r="H8" i="8"/>
  <c r="H9" i="8"/>
  <c r="H10" i="8"/>
  <c r="H11" i="8"/>
  <c r="H12" i="8"/>
  <c r="H13" i="8"/>
  <c r="H3" i="8"/>
  <c r="G4" i="8"/>
  <c r="G5" i="8"/>
  <c r="G6" i="8"/>
  <c r="G7" i="8"/>
  <c r="G8" i="8"/>
  <c r="G9" i="8"/>
  <c r="G10" i="8"/>
  <c r="G11" i="8"/>
  <c r="G12" i="8"/>
  <c r="G13" i="8"/>
  <c r="G3" i="8"/>
  <c r="D3" i="8"/>
  <c r="E3" i="8"/>
  <c r="F3" i="8"/>
  <c r="D4" i="8"/>
  <c r="E4" i="8"/>
  <c r="F4" i="8"/>
  <c r="D5" i="8"/>
  <c r="E5" i="8"/>
  <c r="F5" i="8"/>
  <c r="D6" i="8"/>
  <c r="E6" i="8"/>
  <c r="F6" i="8"/>
  <c r="D7" i="8"/>
  <c r="E7" i="8"/>
  <c r="F7" i="8"/>
  <c r="D8" i="8"/>
  <c r="E8" i="8"/>
  <c r="F8" i="8"/>
  <c r="D9" i="8"/>
  <c r="E9" i="8"/>
  <c r="F9" i="8"/>
  <c r="D10" i="8"/>
  <c r="E10" i="8"/>
  <c r="F10" i="8"/>
  <c r="D11" i="8"/>
  <c r="E11" i="8"/>
  <c r="F11" i="8"/>
  <c r="D12" i="8"/>
  <c r="E12" i="8"/>
  <c r="F12" i="8"/>
  <c r="D13" i="8"/>
  <c r="E13" i="8"/>
  <c r="F13" i="8"/>
  <c r="C4" i="8"/>
  <c r="C5" i="8"/>
  <c r="C6" i="8"/>
  <c r="C7" i="8"/>
  <c r="C8" i="8"/>
  <c r="C9" i="8"/>
  <c r="C10" i="8"/>
  <c r="C11" i="8"/>
  <c r="C12" i="8"/>
  <c r="C13" i="8"/>
  <c r="C3" i="8"/>
  <c r="D8" i="7"/>
  <c r="E8" i="7"/>
  <c r="D9" i="7"/>
  <c r="E9" i="7"/>
  <c r="D10" i="7"/>
  <c r="E10" i="7"/>
  <c r="D11" i="7"/>
  <c r="E11" i="7"/>
  <c r="D12" i="7"/>
  <c r="E12" i="7"/>
  <c r="D13" i="7"/>
  <c r="E13" i="7"/>
  <c r="C9" i="7"/>
  <c r="C10" i="7"/>
  <c r="C11" i="7"/>
  <c r="C12" i="7"/>
  <c r="C13" i="7"/>
  <c r="C8" i="7"/>
  <c r="D10" i="6"/>
  <c r="E10" i="6" s="1"/>
  <c r="F10" i="6" s="1"/>
  <c r="D11" i="6"/>
  <c r="E11" i="6" s="1"/>
  <c r="F11" i="6" s="1"/>
  <c r="D12" i="6"/>
  <c r="E12" i="6"/>
  <c r="F12" i="6" s="1"/>
  <c r="D13" i="6"/>
  <c r="E13" i="6"/>
  <c r="F13" i="6"/>
  <c r="D14" i="6"/>
  <c r="E14" i="6" s="1"/>
  <c r="F14" i="6" s="1"/>
  <c r="D15" i="6"/>
  <c r="E15" i="6" s="1"/>
  <c r="F15" i="6" s="1"/>
  <c r="D16" i="6"/>
  <c r="E16" i="6"/>
  <c r="F16" i="6" s="1"/>
  <c r="D17" i="6"/>
  <c r="E17" i="6"/>
  <c r="F17" i="6"/>
  <c r="C11" i="6"/>
  <c r="C12" i="6"/>
  <c r="C13" i="6"/>
  <c r="C14" i="6"/>
  <c r="C15" i="6"/>
  <c r="C16" i="6"/>
  <c r="C17" i="6"/>
  <c r="C10" i="6"/>
  <c r="D7" i="3"/>
  <c r="E7" i="3"/>
  <c r="F7" i="3"/>
  <c r="G7" i="3"/>
  <c r="H7" i="3" s="1"/>
  <c r="D8" i="3"/>
  <c r="E8" i="3"/>
  <c r="G8" i="3"/>
  <c r="D9" i="3"/>
  <c r="F9" i="3" s="1"/>
  <c r="E9" i="3"/>
  <c r="G9" i="3"/>
  <c r="D10" i="3"/>
  <c r="E10" i="3" s="1"/>
  <c r="G10" i="3"/>
  <c r="D11" i="3"/>
  <c r="E11" i="3"/>
  <c r="F11" i="3"/>
  <c r="G11" i="3"/>
  <c r="H11" i="3" s="1"/>
  <c r="D12" i="3"/>
  <c r="E12" i="3"/>
  <c r="F12" i="3"/>
  <c r="G12" i="3"/>
  <c r="D13" i="3"/>
  <c r="F13" i="3" s="1"/>
  <c r="E13" i="3"/>
  <c r="G13" i="3"/>
  <c r="D14" i="3"/>
  <c r="E14" i="3" s="1"/>
  <c r="G14" i="3"/>
  <c r="D15" i="3"/>
  <c r="E15" i="3"/>
  <c r="F15" i="3"/>
  <c r="G15" i="3"/>
  <c r="H15" i="3" s="1"/>
  <c r="D16" i="3"/>
  <c r="E16" i="3"/>
  <c r="F16" i="3"/>
  <c r="G16" i="3"/>
  <c r="D17" i="3"/>
  <c r="F17" i="3" s="1"/>
  <c r="E17" i="3"/>
  <c r="G17" i="3"/>
  <c r="G6" i="3"/>
  <c r="F6" i="3"/>
  <c r="E6" i="3"/>
  <c r="D6" i="3"/>
  <c r="D18" i="3" s="1"/>
  <c r="D18" i="5"/>
  <c r="E18" i="5" s="1"/>
  <c r="D19" i="5"/>
  <c r="E19" i="5"/>
  <c r="D20" i="5"/>
  <c r="E20" i="5" s="1"/>
  <c r="C19" i="5"/>
  <c r="C20" i="5"/>
  <c r="C18" i="5"/>
  <c r="E8" i="5"/>
  <c r="D8" i="5"/>
  <c r="D9" i="5"/>
  <c r="E9" i="5"/>
  <c r="D10" i="5"/>
  <c r="E10" i="5"/>
  <c r="C9" i="5"/>
  <c r="C10" i="5"/>
  <c r="C8" i="5"/>
  <c r="C7" i="4"/>
  <c r="C8" i="4"/>
  <c r="C9" i="4"/>
  <c r="C10" i="4"/>
  <c r="C11" i="4"/>
  <c r="C12" i="4"/>
  <c r="C13" i="4"/>
  <c r="C14" i="4"/>
  <c r="C15" i="4"/>
  <c r="C16" i="4"/>
  <c r="C6" i="4"/>
  <c r="C12" i="1"/>
  <c r="C11" i="1"/>
  <c r="C10" i="1"/>
  <c r="C9" i="1"/>
  <c r="C8" i="1"/>
  <c r="C7" i="1"/>
  <c r="H8" i="2"/>
  <c r="H7" i="2"/>
  <c r="H6" i="2"/>
  <c r="H5" i="2"/>
  <c r="G8" i="2"/>
  <c r="G7" i="2"/>
  <c r="G6" i="2"/>
  <c r="G5" i="2"/>
  <c r="D8" i="2"/>
  <c r="D5" i="2"/>
  <c r="D7" i="2"/>
  <c r="D6" i="2"/>
  <c r="G18" i="3"/>
  <c r="H8" i="3" s="1"/>
  <c r="C18" i="3"/>
  <c r="B16" i="11"/>
  <c r="E18" i="3" l="1"/>
  <c r="H6" i="3"/>
  <c r="H14" i="3"/>
  <c r="H10" i="3"/>
  <c r="F8" i="3"/>
  <c r="H17" i="3"/>
  <c r="H13" i="3"/>
  <c r="H9" i="3"/>
  <c r="H16" i="3"/>
  <c r="F14" i="3"/>
  <c r="H12" i="3"/>
  <c r="F10" i="3"/>
  <c r="B16" i="4"/>
  <c r="H18" i="3" l="1"/>
  <c r="F18" i="3"/>
</calcChain>
</file>

<file path=xl/comments1.xml><?xml version="1.0" encoding="utf-8"?>
<comments xmlns="http://schemas.openxmlformats.org/spreadsheetml/2006/main">
  <authors>
    <author>Julio_Dalia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EM:
Este valor representa el costo por segundo de llamada local.</t>
        </r>
      </text>
    </comment>
  </commentList>
</comments>
</file>

<file path=xl/comments2.xml><?xml version="1.0" encoding="utf-8"?>
<comments xmlns="http://schemas.openxmlformats.org/spreadsheetml/2006/main">
  <authors>
    <author>Violeta Castillo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PRECIO UNITARIO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PRECIO x CANTIDAD</t>
        </r>
      </text>
    </comment>
    <comment ref="E5" authorId="0" shapeId="0">
      <text>
        <r>
          <rPr>
            <b/>
            <sz val="8"/>
            <color indexed="81"/>
            <rFont val="Tahoma"/>
            <family val="2"/>
          </rPr>
          <t>IMPORTExIGV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 xml:space="preserve">IMPORTE </t>
        </r>
        <r>
          <rPr>
            <b/>
            <sz val="10"/>
            <color indexed="81"/>
            <rFont val="Tahoma"/>
            <family val="2"/>
          </rPr>
          <t>+</t>
        </r>
        <r>
          <rPr>
            <b/>
            <sz val="8"/>
            <color indexed="81"/>
            <rFont val="Tahoma"/>
            <family val="2"/>
          </rPr>
          <t xml:space="preserve"> IGV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UTILIZA EL TIPO DE CAMBIO DE LA CELDA B3.</t>
        </r>
      </text>
    </comment>
    <comment ref="H5" authorId="0" shapeId="0">
      <text>
        <r>
          <rPr>
            <b/>
            <sz val="8"/>
            <color indexed="81"/>
            <rFont val="Tahoma"/>
            <family val="2"/>
          </rPr>
          <t>EL % QUE LE CORRESPONDE A CADA PRODUCTO RESPECTO A LA VENTA TOTAL</t>
        </r>
      </text>
    </comment>
  </commentList>
</comments>
</file>

<file path=xl/comments3.xml><?xml version="1.0" encoding="utf-8"?>
<comments xmlns="http://schemas.openxmlformats.org/spreadsheetml/2006/main">
  <authors>
    <author>TIM</author>
    <author>Profesor</author>
  </authors>
  <commentList>
    <comment ref="A7" authorId="0" shapeId="0">
      <text>
        <r>
          <rPr>
            <b/>
            <sz val="8"/>
            <color indexed="81"/>
            <rFont val="Tahoma"/>
            <family val="2"/>
          </rPr>
          <t>JC:
Los porcentajes se aplican respecto al  trimestre anterior.</t>
        </r>
      </text>
    </comment>
    <comment ref="C9" authorId="1" shapeId="0">
      <text>
        <r>
          <rPr>
            <b/>
            <sz val="8"/>
            <color indexed="81"/>
            <rFont val="Tahoma"/>
          </rPr>
          <t>JC:</t>
        </r>
        <r>
          <rPr>
            <sz val="8"/>
            <color indexed="81"/>
            <rFont val="Tahoma"/>
          </rPr>
          <t xml:space="preserve">
Debe considerar para el Trimestre 2, que las ventas se incrementarán en 7% con respecto al Trimestre 1.</t>
        </r>
      </text>
    </comment>
  </commentList>
</comments>
</file>

<file path=xl/comments4.xml><?xml version="1.0" encoding="utf-8"?>
<comments xmlns="http://schemas.openxmlformats.org/spreadsheetml/2006/main">
  <authors>
    <author>Juan Carlos Quiroz C.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Juan Carlos Quiroz C.:</t>
        </r>
        <r>
          <rPr>
            <sz val="9"/>
            <color indexed="81"/>
            <rFont val="Tahoma"/>
            <family val="2"/>
          </rPr>
          <t xml:space="preserve">
Esta cotización del dólar norteamericano corresponde a la fecha 23/10/2011</t>
        </r>
      </text>
    </comment>
  </commentList>
</comments>
</file>

<file path=xl/comments5.xml><?xml version="1.0" encoding="utf-8"?>
<comments xmlns="http://schemas.openxmlformats.org/spreadsheetml/2006/main">
  <authors>
    <author>Julio_Dalia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EM:
Este valor representa el costo por segundo de llamada local.</t>
        </r>
      </text>
    </comment>
  </commentList>
</comments>
</file>

<file path=xl/comments6.xml><?xml version="1.0" encoding="utf-8"?>
<comments xmlns="http://schemas.openxmlformats.org/spreadsheetml/2006/main">
  <authors>
    <author>Violeta Castillo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PRECIO UNITARIO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PRECIO x CANTIDAD</t>
        </r>
      </text>
    </comment>
    <comment ref="E5" authorId="0" shapeId="0">
      <text>
        <r>
          <rPr>
            <b/>
            <sz val="8"/>
            <color indexed="81"/>
            <rFont val="Tahoma"/>
            <family val="2"/>
          </rPr>
          <t>IMPORTExIGV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 xml:space="preserve">IMPORTE </t>
        </r>
        <r>
          <rPr>
            <b/>
            <sz val="10"/>
            <color indexed="81"/>
            <rFont val="Tahoma"/>
            <family val="2"/>
          </rPr>
          <t>+</t>
        </r>
        <r>
          <rPr>
            <b/>
            <sz val="8"/>
            <color indexed="81"/>
            <rFont val="Tahoma"/>
            <family val="2"/>
          </rPr>
          <t xml:space="preserve"> IGV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UTILIZA EL TIPO DE CAMBIO DE LA CELDA B3.</t>
        </r>
      </text>
    </comment>
    <comment ref="H5" authorId="0" shapeId="0">
      <text>
        <r>
          <rPr>
            <b/>
            <sz val="8"/>
            <color indexed="81"/>
            <rFont val="Tahoma"/>
            <family val="2"/>
          </rPr>
          <t>EL % QUE LE CORRESPONDE A CADA PRODUCTO RESPECTO A LA VENTA TOTAL</t>
        </r>
      </text>
    </comment>
  </commentList>
</comments>
</file>

<file path=xl/comments7.xml><?xml version="1.0" encoding="utf-8"?>
<comments xmlns="http://schemas.openxmlformats.org/spreadsheetml/2006/main">
  <authors>
    <author>TIM</author>
    <author>Profesor</author>
  </authors>
  <commentList>
    <comment ref="A7" authorId="0" shapeId="0">
      <text>
        <r>
          <rPr>
            <b/>
            <sz val="8"/>
            <color indexed="81"/>
            <rFont val="Tahoma"/>
            <family val="2"/>
          </rPr>
          <t>JC:
Los porcentajes se aplican respecto al  trimestre anterior.</t>
        </r>
      </text>
    </comment>
    <comment ref="C9" authorId="1" shapeId="0">
      <text>
        <r>
          <rPr>
            <b/>
            <sz val="8"/>
            <color indexed="81"/>
            <rFont val="Tahoma"/>
          </rPr>
          <t>JC:</t>
        </r>
        <r>
          <rPr>
            <sz val="8"/>
            <color indexed="81"/>
            <rFont val="Tahoma"/>
          </rPr>
          <t xml:space="preserve">
Debe considerar para el Trimestre 2, que las ventas se incrementarán en 7% con respecto al Trimestre 1.</t>
        </r>
      </text>
    </comment>
  </commentList>
</comments>
</file>

<file path=xl/comments8.xml><?xml version="1.0" encoding="utf-8"?>
<comments xmlns="http://schemas.openxmlformats.org/spreadsheetml/2006/main">
  <authors>
    <author>Juan Carlos Quiroz C.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Juan Carlos Quiroz C.:</t>
        </r>
        <r>
          <rPr>
            <sz val="9"/>
            <color indexed="81"/>
            <rFont val="Tahoma"/>
            <family val="2"/>
          </rPr>
          <t xml:space="preserve">
Esta cotización del dólar norteamericano corresponde a la fecha 23/10/2011</t>
        </r>
      </text>
    </comment>
  </commentList>
</comments>
</file>

<file path=xl/sharedStrings.xml><?xml version="1.0" encoding="utf-8"?>
<sst xmlns="http://schemas.openxmlformats.org/spreadsheetml/2006/main" count="289" uniqueCount="145">
  <si>
    <t>Ejemplo 2:</t>
  </si>
  <si>
    <t>Costo de llamadas a celulares</t>
  </si>
  <si>
    <t>Llamadas locales:</t>
  </si>
  <si>
    <t>Tarifa por segundo</t>
  </si>
  <si>
    <t>nuevos soles</t>
  </si>
  <si>
    <t>Fecha</t>
  </si>
  <si>
    <t>Tiempo (seg.)</t>
  </si>
  <si>
    <t>Valor en Soles</t>
  </si>
  <si>
    <t>Niños</t>
  </si>
  <si>
    <t>Adultos</t>
  </si>
  <si>
    <t xml:space="preserve">Venta </t>
  </si>
  <si>
    <t>Valor Entrada</t>
  </si>
  <si>
    <t>Nº Asistentes</t>
  </si>
  <si>
    <t>Importe</t>
  </si>
  <si>
    <t>Total</t>
  </si>
  <si>
    <t>Sala 1</t>
  </si>
  <si>
    <t>Sala 2</t>
  </si>
  <si>
    <t>Sala 3</t>
  </si>
  <si>
    <t>Sala 4</t>
  </si>
  <si>
    <t>Venta de Entradas Cine</t>
  </si>
  <si>
    <t>TOTALES</t>
  </si>
  <si>
    <r>
      <t xml:space="preserve">Zapatillas </t>
    </r>
    <r>
      <rPr>
        <b/>
        <sz val="10"/>
        <rFont val="Arial"/>
        <family val="2"/>
      </rPr>
      <t>Vans</t>
    </r>
    <r>
      <rPr>
        <sz val="10"/>
        <rFont val="Arial"/>
        <family val="2"/>
      </rPr>
      <t xml:space="preserve"> tallas 37 al 44</t>
    </r>
  </si>
  <si>
    <r>
      <t xml:space="preserve">Zapatillas </t>
    </r>
    <r>
      <rPr>
        <b/>
        <sz val="10"/>
        <rFont val="Arial"/>
        <family val="2"/>
      </rPr>
      <t>Vans</t>
    </r>
    <r>
      <rPr>
        <sz val="10"/>
        <rFont val="Arial"/>
        <family val="2"/>
      </rPr>
      <t xml:space="preserve"> tallas 30 al 36</t>
    </r>
  </si>
  <si>
    <r>
      <t xml:space="preserve">Zapatillas </t>
    </r>
    <r>
      <rPr>
        <b/>
        <sz val="10"/>
        <rFont val="Arial"/>
        <family val="2"/>
      </rPr>
      <t>Diadora</t>
    </r>
    <r>
      <rPr>
        <sz val="10"/>
        <rFont val="Arial"/>
        <family val="2"/>
      </rPr>
      <t xml:space="preserve"> tallas 37 al 44</t>
    </r>
  </si>
  <si>
    <r>
      <t xml:space="preserve">Zapatillas </t>
    </r>
    <r>
      <rPr>
        <b/>
        <sz val="10"/>
        <rFont val="Arial"/>
        <family val="2"/>
      </rPr>
      <t>Diadora</t>
    </r>
    <r>
      <rPr>
        <sz val="10"/>
        <rFont val="Arial"/>
        <family val="2"/>
      </rPr>
      <t xml:space="preserve"> tallas 30 al 36</t>
    </r>
  </si>
  <si>
    <r>
      <t xml:space="preserve">Zapatillas </t>
    </r>
    <r>
      <rPr>
        <b/>
        <sz val="10"/>
        <rFont val="Arial"/>
        <family val="2"/>
      </rPr>
      <t>Fratta</t>
    </r>
    <r>
      <rPr>
        <sz val="10"/>
        <rFont val="Arial"/>
        <family val="2"/>
      </rPr>
      <t xml:space="preserve"> tallas 37 al 44</t>
    </r>
  </si>
  <si>
    <r>
      <t xml:space="preserve">Zapatillas </t>
    </r>
    <r>
      <rPr>
        <b/>
        <sz val="10"/>
        <rFont val="Arial"/>
        <family val="2"/>
      </rPr>
      <t>Fratta</t>
    </r>
    <r>
      <rPr>
        <sz val="10"/>
        <rFont val="Arial"/>
        <family val="2"/>
      </rPr>
      <t xml:space="preserve"> tallas 30 al 36</t>
    </r>
  </si>
  <si>
    <r>
      <t xml:space="preserve">Zapatillas </t>
    </r>
    <r>
      <rPr>
        <b/>
        <sz val="10"/>
        <rFont val="Arial"/>
        <family val="2"/>
      </rPr>
      <t>Umbro</t>
    </r>
    <r>
      <rPr>
        <sz val="10"/>
        <rFont val="Arial"/>
        <family val="2"/>
      </rPr>
      <t xml:space="preserve"> tallas 37 al 44</t>
    </r>
  </si>
  <si>
    <r>
      <t xml:space="preserve">Zapatillas </t>
    </r>
    <r>
      <rPr>
        <b/>
        <sz val="10"/>
        <rFont val="Arial"/>
        <family val="2"/>
      </rPr>
      <t>Umbro</t>
    </r>
    <r>
      <rPr>
        <sz val="10"/>
        <rFont val="Arial"/>
        <family val="2"/>
      </rPr>
      <t xml:space="preserve"> tallas 30 al 36</t>
    </r>
  </si>
  <si>
    <r>
      <t xml:space="preserve">Zapatillas </t>
    </r>
    <r>
      <rPr>
        <b/>
        <sz val="10"/>
        <rFont val="Arial"/>
        <family val="2"/>
      </rPr>
      <t>Adidas</t>
    </r>
    <r>
      <rPr>
        <sz val="10"/>
        <rFont val="Arial"/>
        <family val="2"/>
      </rPr>
      <t xml:space="preserve"> tallas 37 al 44</t>
    </r>
  </si>
  <si>
    <r>
      <t xml:space="preserve">Zapatillas </t>
    </r>
    <r>
      <rPr>
        <b/>
        <sz val="10"/>
        <rFont val="Arial"/>
        <family val="2"/>
      </rPr>
      <t>Adidas</t>
    </r>
    <r>
      <rPr>
        <sz val="10"/>
        <rFont val="Arial"/>
        <family val="2"/>
      </rPr>
      <t xml:space="preserve"> tallas 30 al 36</t>
    </r>
  </si>
  <si>
    <r>
      <t xml:space="preserve">Zapatillas </t>
    </r>
    <r>
      <rPr>
        <b/>
        <sz val="10"/>
        <rFont val="Arial"/>
        <family val="2"/>
      </rPr>
      <t>Nike</t>
    </r>
    <r>
      <rPr>
        <sz val="10"/>
        <rFont val="Arial"/>
        <family val="2"/>
      </rPr>
      <t xml:space="preserve"> tallas 37 al 44</t>
    </r>
  </si>
  <si>
    <r>
      <t xml:space="preserve">Zapatillas </t>
    </r>
    <r>
      <rPr>
        <b/>
        <sz val="10"/>
        <rFont val="Arial"/>
        <family val="2"/>
      </rPr>
      <t>Nike</t>
    </r>
    <r>
      <rPr>
        <sz val="10"/>
        <rFont val="Arial"/>
        <family val="2"/>
      </rPr>
      <t xml:space="preserve"> tallas 30 al 36</t>
    </r>
  </si>
  <si>
    <t>Porcentaje</t>
  </si>
  <si>
    <t>Venta en S/.</t>
  </si>
  <si>
    <t>Venta en $</t>
  </si>
  <si>
    <t>IGV</t>
  </si>
  <si>
    <t>Cantidad</t>
  </si>
  <si>
    <t>Precio $</t>
  </si>
  <si>
    <t>Artículo</t>
  </si>
  <si>
    <t>Tipo de Cambio</t>
  </si>
  <si>
    <t>Zapateria "Super Sport XXI"</t>
  </si>
  <si>
    <t>Distribución de Gastos del Presupuesto Familiar</t>
  </si>
  <si>
    <t>(En nuevos soles)</t>
  </si>
  <si>
    <t>Gasto</t>
  </si>
  <si>
    <t>Importe Mensual</t>
  </si>
  <si>
    <t>Alimentación</t>
  </si>
  <si>
    <t>Educación</t>
  </si>
  <si>
    <t>Vivienda</t>
  </si>
  <si>
    <t>Salud</t>
  </si>
  <si>
    <t>Vestido</t>
  </si>
  <si>
    <t>Transporte</t>
  </si>
  <si>
    <t>Servicios</t>
  </si>
  <si>
    <t>Créditos</t>
  </si>
  <si>
    <t>Diversión</t>
  </si>
  <si>
    <t>Otros</t>
  </si>
  <si>
    <t>TOTAL</t>
  </si>
  <si>
    <t>Proyección de Pagos por Consumo de Servicios</t>
  </si>
  <si>
    <t>Caso 1:</t>
  </si>
  <si>
    <t>Incremento de Gastos</t>
  </si>
  <si>
    <t>Tasa de Crecimiento Trimestral</t>
  </si>
  <si>
    <t>Servicio</t>
  </si>
  <si>
    <t>Trim. 1</t>
  </si>
  <si>
    <t>Trim. 2</t>
  </si>
  <si>
    <t>Trim. 3</t>
  </si>
  <si>
    <t>Trim. 4</t>
  </si>
  <si>
    <t>Agua</t>
  </si>
  <si>
    <t>Luz</t>
  </si>
  <si>
    <t>Gas</t>
  </si>
  <si>
    <t>Caso 2:</t>
  </si>
  <si>
    <t>Reducción de Gastos</t>
  </si>
  <si>
    <t>Tasa de Disminución Trimestral</t>
  </si>
  <si>
    <t>Telefonía Fija</t>
  </si>
  <si>
    <t>Telefonía Móvil</t>
  </si>
  <si>
    <t>Cable</t>
  </si>
  <si>
    <t>EJERCICIO Nº 7: Proyección de Ventas para el año 2011</t>
  </si>
  <si>
    <t>Calcular la Proyección de Ventas de una empresa considerando los incrementos trimestrales respectivos.</t>
  </si>
  <si>
    <t>COMERCIAL ARTEFACTA E.I.R.L.</t>
  </si>
  <si>
    <t>Proyección de Ventas (en nuevos soles)</t>
  </si>
  <si>
    <t>%Incremento Trimestral</t>
  </si>
  <si>
    <t>Producto</t>
  </si>
  <si>
    <t>TRIM.4 
año 2010</t>
  </si>
  <si>
    <t>TRIM. 1</t>
  </si>
  <si>
    <t>TRIM. 2</t>
  </si>
  <si>
    <t>TRIM. 3</t>
  </si>
  <si>
    <t>TRIM. 4</t>
  </si>
  <si>
    <t>Cocina Eléctrica</t>
  </si>
  <si>
    <t>Cocina Gas</t>
  </si>
  <si>
    <t>Lavadora</t>
  </si>
  <si>
    <t>Equipo de Sonido</t>
  </si>
  <si>
    <t>Refrigeradora</t>
  </si>
  <si>
    <t>DVD</t>
  </si>
  <si>
    <t>Therma Eléctrica</t>
  </si>
  <si>
    <t>Licuadora</t>
  </si>
  <si>
    <t>EJERCICIO Nº 8: CONVERSIÓN DE MONEDAS</t>
  </si>
  <si>
    <t>Calcular los precios equivalentes para cada moneda</t>
  </si>
  <si>
    <t>USA</t>
  </si>
  <si>
    <t>Perú</t>
  </si>
  <si>
    <t>Europa</t>
  </si>
  <si>
    <t>Brasil</t>
  </si>
  <si>
    <t>Precio Dólares</t>
  </si>
  <si>
    <t>Precio Soles</t>
  </si>
  <si>
    <t>Precio Euros</t>
  </si>
  <si>
    <t>Precio Reales</t>
  </si>
  <si>
    <t>CPU Pentium IV</t>
  </si>
  <si>
    <t>HD 280 GB Seagate</t>
  </si>
  <si>
    <t>Monitor LG 22"</t>
  </si>
  <si>
    <t>Teclado Genius</t>
  </si>
  <si>
    <t>Mouse Genius</t>
  </si>
  <si>
    <t>Mem. USB Kingston 16 GB</t>
  </si>
  <si>
    <t>Jubilación</t>
  </si>
  <si>
    <t>O.Social</t>
  </si>
  <si>
    <t>INSSJP</t>
  </si>
  <si>
    <t>Sindicato</t>
  </si>
  <si>
    <t xml:space="preserve">Total </t>
  </si>
  <si>
    <t>Neto a</t>
  </si>
  <si>
    <t>Empleados</t>
  </si>
  <si>
    <t>Sueldo</t>
  </si>
  <si>
    <t>Descuentos</t>
  </si>
  <si>
    <t>Cobrar</t>
  </si>
  <si>
    <t>Cardone</t>
  </si>
  <si>
    <t>Muriel</t>
  </si>
  <si>
    <t>Mansilla</t>
  </si>
  <si>
    <t>Benítez</t>
  </si>
  <si>
    <t>Mendieta</t>
  </si>
  <si>
    <t>Arriola</t>
  </si>
  <si>
    <t>Bascur</t>
  </si>
  <si>
    <t>Aman</t>
  </si>
  <si>
    <t>Zoilo</t>
  </si>
  <si>
    <t>Beltrán</t>
  </si>
  <si>
    <t>González</t>
  </si>
  <si>
    <r>
      <t xml:space="preserve">Zapatillas </t>
    </r>
    <r>
      <rPr>
        <b/>
        <sz val="10"/>
        <rFont val="Arial"/>
        <family val="2"/>
      </rPr>
      <t>Mike</t>
    </r>
    <r>
      <rPr>
        <sz val="10"/>
        <rFont val="Arial"/>
        <family val="2"/>
      </rPr>
      <t xml:space="preserve"> tallas 30 al 36</t>
    </r>
  </si>
  <si>
    <r>
      <t xml:space="preserve">Zapatillas </t>
    </r>
    <r>
      <rPr>
        <b/>
        <sz val="10"/>
        <rFont val="Arial"/>
        <family val="2"/>
      </rPr>
      <t>Mike</t>
    </r>
    <r>
      <rPr>
        <sz val="10"/>
        <rFont val="Arial"/>
        <family val="2"/>
      </rPr>
      <t xml:space="preserve"> tallas 37 al 44</t>
    </r>
  </si>
  <si>
    <r>
      <t xml:space="preserve">Zapatillas </t>
    </r>
    <r>
      <rPr>
        <b/>
        <sz val="10"/>
        <rFont val="Arial"/>
        <family val="2"/>
      </rPr>
      <t>Udidas</t>
    </r>
    <r>
      <rPr>
        <sz val="10"/>
        <rFont val="Arial"/>
        <family val="2"/>
      </rPr>
      <t xml:space="preserve"> tallas 30 al 36</t>
    </r>
  </si>
  <si>
    <r>
      <t xml:space="preserve">Zapatillas </t>
    </r>
    <r>
      <rPr>
        <b/>
        <sz val="10"/>
        <rFont val="Arial"/>
        <family val="2"/>
      </rPr>
      <t>Udidas</t>
    </r>
    <r>
      <rPr>
        <sz val="10"/>
        <rFont val="Arial"/>
        <family val="2"/>
      </rPr>
      <t xml:space="preserve"> tallas 37 al 44</t>
    </r>
  </si>
  <si>
    <r>
      <t xml:space="preserve">Zapatillas </t>
    </r>
    <r>
      <rPr>
        <b/>
        <sz val="10"/>
        <rFont val="Arial"/>
        <family val="2"/>
      </rPr>
      <t>Ambro</t>
    </r>
    <r>
      <rPr>
        <sz val="10"/>
        <rFont val="Arial"/>
        <family val="2"/>
      </rPr>
      <t xml:space="preserve"> tallas 30 al 36</t>
    </r>
  </si>
  <si>
    <r>
      <t xml:space="preserve">Zapatillas </t>
    </r>
    <r>
      <rPr>
        <b/>
        <sz val="10"/>
        <rFont val="Arial"/>
        <family val="2"/>
      </rPr>
      <t>Ambro</t>
    </r>
    <r>
      <rPr>
        <sz val="10"/>
        <rFont val="Arial"/>
        <family val="2"/>
      </rPr>
      <t xml:space="preserve"> tallas 37 al 44</t>
    </r>
  </si>
  <si>
    <r>
      <t xml:space="preserve">Zapatillas </t>
    </r>
    <r>
      <rPr>
        <b/>
        <sz val="10"/>
        <rFont val="Arial"/>
        <family val="2"/>
      </rPr>
      <t>Fracca</t>
    </r>
    <r>
      <rPr>
        <sz val="10"/>
        <rFont val="Arial"/>
        <family val="2"/>
      </rPr>
      <t xml:space="preserve"> tallas 30 al 36</t>
    </r>
  </si>
  <si>
    <r>
      <t xml:space="preserve">Zapatillas </t>
    </r>
    <r>
      <rPr>
        <b/>
        <sz val="10"/>
        <rFont val="Arial"/>
        <family val="2"/>
      </rPr>
      <t>Fracca</t>
    </r>
    <r>
      <rPr>
        <sz val="10"/>
        <rFont val="Arial"/>
        <family val="2"/>
      </rPr>
      <t xml:space="preserve"> tallas 37 al 44</t>
    </r>
  </si>
  <si>
    <r>
      <t xml:space="preserve">Zapatillas </t>
    </r>
    <r>
      <rPr>
        <b/>
        <sz val="10"/>
        <rFont val="Arial"/>
        <family val="2"/>
      </rPr>
      <t>Tiadora</t>
    </r>
    <r>
      <rPr>
        <sz val="10"/>
        <rFont val="Arial"/>
        <family val="2"/>
      </rPr>
      <t xml:space="preserve"> tallas 30 al 36</t>
    </r>
  </si>
  <si>
    <r>
      <t xml:space="preserve">Zapatillas </t>
    </r>
    <r>
      <rPr>
        <b/>
        <sz val="10"/>
        <rFont val="Arial"/>
        <family val="2"/>
      </rPr>
      <t>Tiadora</t>
    </r>
    <r>
      <rPr>
        <sz val="10"/>
        <rFont val="Arial"/>
        <family val="2"/>
      </rPr>
      <t xml:space="preserve"> tallas 37 al 44</t>
    </r>
  </si>
  <si>
    <r>
      <t xml:space="preserve">Zapatillas </t>
    </r>
    <r>
      <rPr>
        <b/>
        <sz val="10"/>
        <rFont val="Arial"/>
        <family val="2"/>
      </rPr>
      <t>Lans</t>
    </r>
    <r>
      <rPr>
        <sz val="10"/>
        <rFont val="Arial"/>
        <family val="2"/>
      </rPr>
      <t xml:space="preserve"> tallas 30 al 36</t>
    </r>
  </si>
  <si>
    <r>
      <t xml:space="preserve">Zapatillas </t>
    </r>
    <r>
      <rPr>
        <b/>
        <sz val="10"/>
        <rFont val="Arial"/>
        <family val="2"/>
      </rPr>
      <t>Lans</t>
    </r>
    <r>
      <rPr>
        <sz val="10"/>
        <rFont val="Arial"/>
        <family val="2"/>
      </rPr>
      <t xml:space="preserve"> tallas 37 al 44</t>
    </r>
  </si>
  <si>
    <t>Proyección de Ventas para el año 2017</t>
  </si>
  <si>
    <t>CONVERSIÓN DE MONEDAS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</si>
</sst>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_(* #,##0_);_(* \(#,##0\);_(* &quot;-&quot;??_);_(@_)"/>
    <numFmt numFmtId="166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b/>
      <sz val="11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1"/>
      <color indexed="62"/>
      <name val="Arial Narrow"/>
      <family val="2"/>
    </font>
    <font>
      <b/>
      <sz val="12"/>
      <color indexed="17"/>
      <name val="Arial Rounded MT Bold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18"/>
      <name val="Century Gothic"/>
      <family val="2"/>
    </font>
    <font>
      <sz val="10"/>
      <name val="Arial"/>
    </font>
    <font>
      <b/>
      <sz val="9"/>
      <color indexed="10"/>
      <name val="Arial"/>
      <family val="2"/>
    </font>
    <font>
      <sz val="9"/>
      <name val="Arial"/>
      <family val="2"/>
    </font>
    <font>
      <sz val="10"/>
      <color indexed="16"/>
      <name val="Arial Narrow"/>
      <family val="2"/>
    </font>
    <font>
      <sz val="9"/>
      <color indexed="16"/>
      <name val="Arial"/>
      <family val="2"/>
    </font>
    <font>
      <b/>
      <sz val="10"/>
      <color rgb="FF002060"/>
      <name val="Adobe Heiti Std R"/>
      <family val="2"/>
      <charset val="128"/>
    </font>
    <font>
      <sz val="10"/>
      <color rgb="FF002060"/>
      <name val="Adobe Heiti Std R"/>
      <family val="2"/>
      <charset val="128"/>
    </font>
    <font>
      <sz val="9"/>
      <color rgb="FF002060"/>
      <name val="Arial"/>
      <family val="2"/>
    </font>
    <font>
      <b/>
      <sz val="9"/>
      <name val="Arial"/>
      <family val="2"/>
    </font>
    <font>
      <sz val="9"/>
      <name val="Arial"/>
    </font>
    <font>
      <b/>
      <sz val="8"/>
      <color indexed="81"/>
      <name val="Tahoma"/>
    </font>
    <font>
      <sz val="8"/>
      <color indexed="81"/>
      <name val="Tahoma"/>
    </font>
    <font>
      <sz val="9"/>
      <color indexed="81"/>
      <name val="Tahoma"/>
      <family val="2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14"/>
      </left>
      <right style="dotted">
        <color indexed="14"/>
      </right>
      <top style="dotted">
        <color indexed="14"/>
      </top>
      <bottom style="dotted">
        <color indexed="1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166" fontId="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2" applyFont="1"/>
    <xf numFmtId="0" fontId="2" fillId="0" borderId="0" xfId="2"/>
    <xf numFmtId="0" fontId="4" fillId="0" borderId="0" xfId="2" applyFont="1"/>
    <xf numFmtId="164" fontId="5" fillId="2" borderId="1" xfId="2" applyNumberFormat="1" applyFont="1" applyFill="1" applyBorder="1"/>
    <xf numFmtId="0" fontId="2" fillId="0" borderId="0" xfId="2" applyAlignment="1">
      <alignment horizontal="right"/>
    </xf>
    <xf numFmtId="0" fontId="2" fillId="0" borderId="0" xfId="2" applyFont="1" applyBorder="1"/>
    <xf numFmtId="16" fontId="2" fillId="0" borderId="0" xfId="2" applyNumberFormat="1"/>
    <xf numFmtId="2" fontId="2" fillId="2" borderId="1" xfId="2" applyNumberFormat="1" applyFill="1" applyBorder="1"/>
    <xf numFmtId="0" fontId="7" fillId="0" borderId="0" xfId="3" applyFont="1"/>
    <xf numFmtId="0" fontId="2" fillId="0" borderId="0" xfId="3"/>
    <xf numFmtId="0" fontId="8" fillId="0" borderId="2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8" fillId="0" borderId="4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2" fillId="0" borderId="6" xfId="3" applyBorder="1"/>
    <xf numFmtId="0" fontId="9" fillId="0" borderId="7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9" fillId="0" borderId="4" xfId="3" applyFont="1" applyBorder="1"/>
    <xf numFmtId="0" fontId="2" fillId="0" borderId="0" xfId="3" applyBorder="1"/>
    <xf numFmtId="0" fontId="2" fillId="0" borderId="10" xfId="3" applyBorder="1"/>
    <xf numFmtId="0" fontId="2" fillId="0" borderId="0" xfId="3" applyFill="1" applyBorder="1"/>
    <xf numFmtId="0" fontId="2" fillId="0" borderId="5" xfId="3" applyBorder="1"/>
    <xf numFmtId="0" fontId="9" fillId="0" borderId="10" xfId="3" applyFont="1" applyBorder="1"/>
    <xf numFmtId="0" fontId="2" fillId="0" borderId="11" xfId="3" applyBorder="1"/>
    <xf numFmtId="0" fontId="2" fillId="0" borderId="8" xfId="3" applyBorder="1"/>
    <xf numFmtId="0" fontId="2" fillId="0" borderId="9" xfId="3" applyBorder="1"/>
    <xf numFmtId="0" fontId="9" fillId="0" borderId="0" xfId="3" applyFont="1"/>
    <xf numFmtId="0" fontId="5" fillId="0" borderId="12" xfId="3" applyFont="1" applyBorder="1"/>
    <xf numFmtId="0" fontId="10" fillId="0" borderId="0" xfId="3" applyFont="1" applyAlignment="1">
      <alignment horizontal="center"/>
    </xf>
    <xf numFmtId="9" fontId="2" fillId="0" borderId="0" xfId="3" applyNumberFormat="1"/>
    <xf numFmtId="0" fontId="10" fillId="0" borderId="0" xfId="3" applyFont="1"/>
    <xf numFmtId="0" fontId="5" fillId="0" borderId="0" xfId="3" applyFont="1"/>
    <xf numFmtId="0" fontId="11" fillId="0" borderId="0" xfId="3" applyFont="1"/>
    <xf numFmtId="0" fontId="3" fillId="0" borderId="0" xfId="3" applyFont="1"/>
    <xf numFmtId="0" fontId="14" fillId="0" borderId="0" xfId="3" applyFont="1"/>
    <xf numFmtId="0" fontId="8" fillId="0" borderId="13" xfId="3" applyFont="1" applyBorder="1"/>
    <xf numFmtId="17" fontId="8" fillId="0" borderId="13" xfId="3" applyNumberFormat="1" applyFont="1" applyBorder="1" applyAlignment="1">
      <alignment horizontal="center"/>
    </xf>
    <xf numFmtId="0" fontId="2" fillId="0" borderId="13" xfId="3" applyBorder="1"/>
    <xf numFmtId="0" fontId="5" fillId="0" borderId="13" xfId="3" applyFont="1" applyBorder="1" applyAlignment="1">
      <alignment horizontal="right"/>
    </xf>
    <xf numFmtId="0" fontId="5" fillId="0" borderId="13" xfId="3" applyFont="1" applyBorder="1"/>
    <xf numFmtId="17" fontId="9" fillId="0" borderId="13" xfId="3" applyNumberFormat="1" applyFont="1" applyBorder="1" applyAlignment="1">
      <alignment horizontal="left"/>
    </xf>
    <xf numFmtId="17" fontId="9" fillId="0" borderId="13" xfId="3" applyNumberFormat="1" applyFont="1" applyBorder="1" applyAlignment="1">
      <alignment horizontal="center"/>
    </xf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 applyAlignment="1">
      <alignment horizontal="center"/>
    </xf>
    <xf numFmtId="0" fontId="21" fillId="0" borderId="0" xfId="4" applyFont="1" applyAlignment="1">
      <alignment horizontal="center"/>
    </xf>
    <xf numFmtId="0" fontId="22" fillId="0" borderId="0" xfId="4" applyFont="1"/>
    <xf numFmtId="0" fontId="15" fillId="0" borderId="0" xfId="4" applyFont="1"/>
    <xf numFmtId="0" fontId="22" fillId="0" borderId="0" xfId="4" applyFont="1" applyAlignment="1">
      <alignment horizontal="left"/>
    </xf>
    <xf numFmtId="9" fontId="23" fillId="0" borderId="14" xfId="4" applyNumberFormat="1" applyFont="1" applyBorder="1"/>
    <xf numFmtId="0" fontId="15" fillId="0" borderId="15" xfId="4" applyFont="1" applyBorder="1"/>
    <xf numFmtId="0" fontId="23" fillId="0" borderId="15" xfId="4" applyFont="1" applyBorder="1" applyAlignment="1">
      <alignment horizontal="center" vertical="center" wrapText="1"/>
    </xf>
    <xf numFmtId="0" fontId="23" fillId="0" borderId="15" xfId="4" applyFont="1" applyBorder="1" applyAlignment="1">
      <alignment horizontal="center" vertical="center"/>
    </xf>
    <xf numFmtId="0" fontId="15" fillId="0" borderId="16" xfId="4" applyFont="1" applyBorder="1"/>
    <xf numFmtId="3" fontId="24" fillId="0" borderId="16" xfId="4" applyNumberFormat="1" applyFont="1" applyBorder="1" applyAlignment="1">
      <alignment horizontal="right"/>
    </xf>
    <xf numFmtId="165" fontId="17" fillId="2" borderId="16" xfId="4" applyNumberFormat="1" applyFont="1" applyFill="1" applyBorder="1" applyAlignment="1">
      <alignment horizontal="right"/>
    </xf>
    <xf numFmtId="0" fontId="15" fillId="0" borderId="14" xfId="4" applyFont="1" applyBorder="1"/>
    <xf numFmtId="3" fontId="24" fillId="0" borderId="14" xfId="4" applyNumberFormat="1" applyFont="1" applyBorder="1" applyAlignment="1">
      <alignment horizontal="right"/>
    </xf>
    <xf numFmtId="3" fontId="24" fillId="0" borderId="15" xfId="4" applyNumberFormat="1" applyFont="1" applyBorder="1" applyAlignment="1">
      <alignment horizontal="right"/>
    </xf>
    <xf numFmtId="0" fontId="23" fillId="0" borderId="16" xfId="4" applyFont="1" applyBorder="1" applyAlignment="1">
      <alignment horizontal="center" vertical="center"/>
    </xf>
    <xf numFmtId="0" fontId="17" fillId="0" borderId="0" xfId="4" applyFont="1" applyAlignment="1">
      <alignment horizontal="right"/>
    </xf>
    <xf numFmtId="166" fontId="23" fillId="0" borderId="0" xfId="5" applyFont="1" applyAlignment="1">
      <alignment horizontal="right"/>
    </xf>
    <xf numFmtId="166" fontId="23" fillId="0" borderId="0" xfId="4" applyNumberFormat="1" applyFont="1" applyAlignment="1">
      <alignment horizontal="right"/>
    </xf>
    <xf numFmtId="166" fontId="23" fillId="0" borderId="0" xfId="4" applyNumberFormat="1" applyFont="1" applyAlignment="1"/>
    <xf numFmtId="0" fontId="23" fillId="0" borderId="0" xfId="4" applyFont="1"/>
    <xf numFmtId="0" fontId="23" fillId="0" borderId="0" xfId="4" applyFont="1" applyAlignment="1">
      <alignment horizontal="right"/>
    </xf>
    <xf numFmtId="0" fontId="17" fillId="0" borderId="17" xfId="4" applyFont="1" applyBorder="1" applyAlignment="1">
      <alignment horizontal="right"/>
    </xf>
    <xf numFmtId="166" fontId="17" fillId="2" borderId="17" xfId="4" applyNumberFormat="1" applyFont="1" applyFill="1" applyBorder="1" applyAlignment="1">
      <alignment horizontal="center"/>
    </xf>
    <xf numFmtId="0" fontId="17" fillId="0" borderId="18" xfId="4" applyFont="1" applyBorder="1"/>
    <xf numFmtId="0" fontId="17" fillId="0" borderId="19" xfId="4" applyFont="1" applyBorder="1" applyAlignment="1">
      <alignment horizontal="center"/>
    </xf>
    <xf numFmtId="0" fontId="17" fillId="0" borderId="20" xfId="4" applyFont="1" applyBorder="1" applyAlignment="1">
      <alignment horizontal="center"/>
    </xf>
    <xf numFmtId="0" fontId="17" fillId="0" borderId="21" xfId="4" applyFont="1" applyBorder="1"/>
    <xf numFmtId="0" fontId="17" fillId="0" borderId="22" xfId="4" applyFont="1" applyBorder="1" applyAlignment="1">
      <alignment horizontal="center"/>
    </xf>
    <xf numFmtId="9" fontId="17" fillId="0" borderId="22" xfId="4" applyNumberFormat="1" applyFont="1" applyBorder="1" applyAlignment="1">
      <alignment horizontal="center"/>
    </xf>
    <xf numFmtId="0" fontId="17" fillId="0" borderId="23" xfId="4" applyFont="1" applyBorder="1" applyAlignment="1">
      <alignment horizontal="center"/>
    </xf>
    <xf numFmtId="0" fontId="17" fillId="0" borderId="9" xfId="4" applyFont="1" applyBorder="1"/>
    <xf numFmtId="2" fontId="17" fillId="0" borderId="9" xfId="4" applyNumberFormat="1" applyFont="1" applyBorder="1"/>
    <xf numFmtId="0" fontId="15" fillId="0" borderId="9" xfId="4" applyBorder="1"/>
    <xf numFmtId="0" fontId="17" fillId="0" borderId="24" xfId="4" applyFont="1" applyBorder="1"/>
    <xf numFmtId="2" fontId="17" fillId="0" borderId="24" xfId="4" applyNumberFormat="1" applyFont="1" applyBorder="1"/>
    <xf numFmtId="0" fontId="15" fillId="0" borderId="24" xfId="4" applyBorder="1"/>
    <xf numFmtId="0" fontId="29" fillId="0" borderId="0" xfId="2" applyFont="1"/>
    <xf numFmtId="0" fontId="28" fillId="0" borderId="0" xfId="3" applyFont="1"/>
    <xf numFmtId="0" fontId="29" fillId="0" borderId="0" xfId="3" applyFont="1"/>
    <xf numFmtId="0" fontId="10" fillId="3" borderId="0" xfId="3" applyFont="1" applyFill="1" applyAlignment="1">
      <alignment horizontal="center"/>
    </xf>
    <xf numFmtId="0" fontId="23" fillId="3" borderId="18" xfId="4" applyFont="1" applyFill="1" applyBorder="1"/>
    <xf numFmtId="0" fontId="23" fillId="3" borderId="19" xfId="4" applyFont="1" applyFill="1" applyBorder="1" applyAlignment="1">
      <alignment horizontal="center"/>
    </xf>
    <xf numFmtId="0" fontId="23" fillId="3" borderId="20" xfId="4" applyFont="1" applyFill="1" applyBorder="1" applyAlignment="1">
      <alignment horizontal="center"/>
    </xf>
    <xf numFmtId="0" fontId="23" fillId="3" borderId="21" xfId="4" applyFont="1" applyFill="1" applyBorder="1"/>
    <xf numFmtId="0" fontId="23" fillId="3" borderId="22" xfId="4" applyFont="1" applyFill="1" applyBorder="1" applyAlignment="1">
      <alignment horizontal="center"/>
    </xf>
    <xf numFmtId="9" fontId="23" fillId="3" borderId="22" xfId="4" applyNumberFormat="1" applyFont="1" applyFill="1" applyBorder="1" applyAlignment="1">
      <alignment horizontal="center"/>
    </xf>
    <xf numFmtId="0" fontId="23" fillId="3" borderId="23" xfId="4" applyFont="1" applyFill="1" applyBorder="1" applyAlignment="1">
      <alignment horizontal="center"/>
    </xf>
    <xf numFmtId="10" fontId="2" fillId="0" borderId="13" xfId="1" applyNumberFormat="1" applyFont="1" applyBorder="1"/>
    <xf numFmtId="10" fontId="2" fillId="0" borderId="0" xfId="1" applyNumberFormat="1" applyFont="1"/>
    <xf numFmtId="2" fontId="15" fillId="0" borderId="9" xfId="4" applyNumberFormat="1" applyBorder="1"/>
  </cellXfs>
  <cellStyles count="6">
    <cellStyle name="Millares 2" xfId="5"/>
    <cellStyle name="Normal" xfId="0" builtinId="0"/>
    <cellStyle name="Normal 2" xfId="4"/>
    <cellStyle name="Normal 2 2" xfId="3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IBERTEC\2017\13%20Excel%20B&#225;sico%20a%20la%20medida%20ALICORP\Cap&#237;tulo%204%20-%20F&#243;rmulas\03%20Ejercicios%20F&#243;rmu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Juan\MANUALES\_Manual%20Excel%202003%20Proficient%20AE%20JCQ%20Version1\Archivos%20Ejercicios%20Manual%20Excel%20XP%20Proficient%20AE\Datos_Manual_Excel\Eatd&#237;stica%20Agraria%20May-2006\IND_ECONOMIC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"/>
      <sheetName val="C-2-3"/>
      <sheetName val="C-4-5-6"/>
      <sheetName val="C-7"/>
      <sheetName val="C-8"/>
      <sheetName val="C-9"/>
      <sheetName val="C-10"/>
      <sheetName val="C11-12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UTI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A2" workbookViewId="0">
      <selection activeCell="A2" sqref="A2"/>
    </sheetView>
  </sheetViews>
  <sheetFormatPr baseColWidth="10" defaultRowHeight="12.75"/>
  <cols>
    <col min="1" max="1" width="11.42578125" style="10" customWidth="1"/>
    <col min="2" max="2" width="12" style="10" customWidth="1"/>
    <col min="3" max="6" width="12.7109375" style="10" customWidth="1"/>
    <col min="7" max="16384" width="11.42578125" style="10"/>
  </cols>
  <sheetData>
    <row r="1" spans="1:8" ht="15">
      <c r="A1" s="9" t="s">
        <v>19</v>
      </c>
    </row>
    <row r="3" spans="1:8">
      <c r="B3" s="11" t="s">
        <v>8</v>
      </c>
      <c r="C3" s="12"/>
      <c r="D3" s="13"/>
      <c r="E3" s="11" t="s">
        <v>9</v>
      </c>
      <c r="F3" s="12"/>
      <c r="G3" s="13"/>
      <c r="H3" s="14" t="s">
        <v>10</v>
      </c>
    </row>
    <row r="4" spans="1:8">
      <c r="A4" s="15"/>
      <c r="B4" s="16" t="s">
        <v>11</v>
      </c>
      <c r="C4" s="17" t="s">
        <v>12</v>
      </c>
      <c r="D4" s="18" t="s">
        <v>13</v>
      </c>
      <c r="E4" s="16" t="s">
        <v>11</v>
      </c>
      <c r="F4" s="17" t="s">
        <v>12</v>
      </c>
      <c r="G4" s="18" t="s">
        <v>13</v>
      </c>
      <c r="H4" s="19" t="s">
        <v>14</v>
      </c>
    </row>
    <row r="5" spans="1:8">
      <c r="A5" s="20" t="s">
        <v>15</v>
      </c>
      <c r="B5" s="21">
        <v>4</v>
      </c>
      <c r="C5" s="21">
        <v>62</v>
      </c>
      <c r="D5" s="22"/>
      <c r="E5" s="21">
        <v>8</v>
      </c>
      <c r="F5" s="23">
        <v>225</v>
      </c>
      <c r="G5" s="22"/>
      <c r="H5" s="24"/>
    </row>
    <row r="6" spans="1:8">
      <c r="A6" s="25" t="s">
        <v>16</v>
      </c>
      <c r="B6" s="21">
        <v>4</v>
      </c>
      <c r="C6" s="21">
        <v>56</v>
      </c>
      <c r="D6" s="22"/>
      <c r="E6" s="21">
        <v>8</v>
      </c>
      <c r="F6" s="23">
        <v>255</v>
      </c>
      <c r="G6" s="22"/>
      <c r="H6" s="26"/>
    </row>
    <row r="7" spans="1:8">
      <c r="A7" s="25" t="s">
        <v>17</v>
      </c>
      <c r="B7" s="21">
        <v>6</v>
      </c>
      <c r="C7" s="21">
        <v>44</v>
      </c>
      <c r="D7" s="22"/>
      <c r="E7" s="21">
        <v>10</v>
      </c>
      <c r="F7" s="23">
        <v>216</v>
      </c>
      <c r="G7" s="22"/>
      <c r="H7" s="26"/>
    </row>
    <row r="8" spans="1:8">
      <c r="A8" s="25" t="s">
        <v>18</v>
      </c>
      <c r="B8" s="15">
        <v>6</v>
      </c>
      <c r="C8" s="15">
        <v>33</v>
      </c>
      <c r="D8" s="27"/>
      <c r="E8" s="15">
        <v>10</v>
      </c>
      <c r="F8" s="15">
        <v>198</v>
      </c>
      <c r="G8" s="27"/>
      <c r="H8" s="28"/>
    </row>
  </sheetData>
  <mergeCells count="2">
    <mergeCell ref="B3:D3"/>
    <mergeCell ref="E3:G3"/>
  </mergeCells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12"/>
  <sheetViews>
    <sheetView zoomScale="180" zoomScaleNormal="180" workbookViewId="0">
      <selection activeCell="D16" activeCellId="1" sqref="H9 D16"/>
    </sheetView>
  </sheetViews>
  <sheetFormatPr baseColWidth="10" defaultRowHeight="12.75"/>
  <cols>
    <col min="1" max="1" width="13.42578125" style="2" customWidth="1"/>
    <col min="2" max="2" width="12" style="2" customWidth="1"/>
    <col min="3" max="3" width="14" style="2" bestFit="1" customWidth="1"/>
    <col min="4" max="4" width="12.5703125" style="2" customWidth="1"/>
    <col min="5" max="5" width="15.140625" style="2" customWidth="1"/>
    <col min="6" max="16384" width="11.42578125" style="2"/>
  </cols>
  <sheetData>
    <row r="1" spans="1:4" ht="19.5" customHeight="1">
      <c r="A1" s="86" t="s">
        <v>1</v>
      </c>
    </row>
    <row r="3" spans="1:4">
      <c r="A3" s="3" t="s">
        <v>2</v>
      </c>
      <c r="C3" s="2" t="s">
        <v>3</v>
      </c>
    </row>
    <row r="4" spans="1:4" ht="15">
      <c r="C4" s="4">
        <v>1.358974358974359E-2</v>
      </c>
      <c r="D4" s="5" t="s">
        <v>4</v>
      </c>
    </row>
    <row r="5" spans="1:4" ht="15">
      <c r="C5" s="6"/>
    </row>
    <row r="6" spans="1:4" ht="15">
      <c r="A6" s="5" t="s">
        <v>5</v>
      </c>
      <c r="B6" s="2" t="s">
        <v>6</v>
      </c>
      <c r="C6" s="2" t="s">
        <v>7</v>
      </c>
    </row>
    <row r="7" spans="1:4" ht="15">
      <c r="A7" s="7">
        <v>39388</v>
      </c>
      <c r="B7" s="2">
        <v>115</v>
      </c>
      <c r="C7" s="8">
        <f>B7*$C$4</f>
        <v>1.5628205128205128</v>
      </c>
    </row>
    <row r="8" spans="1:4" ht="15">
      <c r="A8" s="7">
        <v>39392</v>
      </c>
      <c r="B8" s="2">
        <v>94</v>
      </c>
      <c r="C8" s="8">
        <f>B8*$C$4</f>
        <v>1.2774358974358975</v>
      </c>
    </row>
    <row r="9" spans="1:4" ht="15">
      <c r="A9" s="7">
        <v>39396</v>
      </c>
      <c r="B9" s="2">
        <v>156</v>
      </c>
      <c r="C9" s="8">
        <f>B9*$C$4</f>
        <v>2.12</v>
      </c>
    </row>
    <row r="10" spans="1:4" ht="15">
      <c r="A10" s="7">
        <v>39401</v>
      </c>
      <c r="B10" s="2">
        <v>78</v>
      </c>
      <c r="C10" s="8">
        <f>B10*$C$4</f>
        <v>1.06</v>
      </c>
    </row>
    <row r="11" spans="1:4" ht="15">
      <c r="A11" s="7">
        <v>39407</v>
      </c>
      <c r="B11" s="2">
        <v>132</v>
      </c>
      <c r="C11" s="8">
        <f>B11*$C$4</f>
        <v>1.7938461538461539</v>
      </c>
    </row>
    <row r="12" spans="1:4" ht="15">
      <c r="A12" s="7">
        <v>39415</v>
      </c>
      <c r="B12" s="2">
        <v>145</v>
      </c>
      <c r="C12" s="8">
        <f>B12*$C$4</f>
        <v>1.9705128205128206</v>
      </c>
    </row>
  </sheetData>
  <pageMargins left="0.75" right="0.75" top="1" bottom="1" header="0" footer="0"/>
  <pageSetup paperSize="9" orientation="portrait" horizontalDpi="0" verticalDpi="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6"/>
  <sheetViews>
    <sheetView showGridLines="0" topLeftCell="A6" zoomScale="210" zoomScaleNormal="210" workbookViewId="0">
      <selection activeCell="D16" activeCellId="1" sqref="H9 D16"/>
    </sheetView>
  </sheetViews>
  <sheetFormatPr baseColWidth="10" defaultRowHeight="12.75"/>
  <cols>
    <col min="1" max="1" width="12.85546875" style="10" customWidth="1"/>
    <col min="2" max="2" width="15.85546875" style="10" customWidth="1"/>
    <col min="3" max="3" width="14.7109375" style="10" customWidth="1"/>
    <col min="4" max="16384" width="11.42578125" style="10"/>
  </cols>
  <sheetData>
    <row r="1" spans="1:3" ht="15.75">
      <c r="A1" s="87" t="s">
        <v>42</v>
      </c>
    </row>
    <row r="2" spans="1:3" ht="7.5" customHeight="1"/>
    <row r="3" spans="1:3" ht="13.5">
      <c r="A3" s="37" t="s">
        <v>43</v>
      </c>
      <c r="B3" s="37"/>
    </row>
    <row r="4" spans="1:3" ht="8.1" customHeight="1">
      <c r="A4" s="34"/>
    </row>
    <row r="5" spans="1:3">
      <c r="A5" s="38" t="s">
        <v>44</v>
      </c>
      <c r="B5" s="39" t="s">
        <v>45</v>
      </c>
      <c r="C5" s="39" t="s">
        <v>33</v>
      </c>
    </row>
    <row r="6" spans="1:3">
      <c r="A6" s="40" t="s">
        <v>46</v>
      </c>
      <c r="B6" s="40">
        <v>900</v>
      </c>
      <c r="C6" s="97">
        <f>B6/$B$16</f>
        <v>0.25</v>
      </c>
    </row>
    <row r="7" spans="1:3">
      <c r="A7" s="40" t="s">
        <v>47</v>
      </c>
      <c r="B7" s="40">
        <v>600</v>
      </c>
      <c r="C7" s="97">
        <f t="shared" ref="C7:C16" si="0">B7/$B$16</f>
        <v>0.16666666666666666</v>
      </c>
    </row>
    <row r="8" spans="1:3">
      <c r="A8" s="40" t="s">
        <v>48</v>
      </c>
      <c r="B8" s="40">
        <v>250</v>
      </c>
      <c r="C8" s="97">
        <f t="shared" si="0"/>
        <v>6.9444444444444448E-2</v>
      </c>
    </row>
    <row r="9" spans="1:3">
      <c r="A9" s="40" t="s">
        <v>49</v>
      </c>
      <c r="B9" s="40">
        <v>150</v>
      </c>
      <c r="C9" s="97">
        <f t="shared" si="0"/>
        <v>4.1666666666666664E-2</v>
      </c>
    </row>
    <row r="10" spans="1:3">
      <c r="A10" s="40" t="s">
        <v>50</v>
      </c>
      <c r="B10" s="40">
        <v>200</v>
      </c>
      <c r="C10" s="97">
        <f t="shared" si="0"/>
        <v>5.5555555555555552E-2</v>
      </c>
    </row>
    <row r="11" spans="1:3">
      <c r="A11" s="40" t="s">
        <v>51</v>
      </c>
      <c r="B11" s="40">
        <v>120</v>
      </c>
      <c r="C11" s="97">
        <f t="shared" si="0"/>
        <v>3.3333333333333333E-2</v>
      </c>
    </row>
    <row r="12" spans="1:3">
      <c r="A12" s="40" t="s">
        <v>52</v>
      </c>
      <c r="B12" s="40">
        <v>800</v>
      </c>
      <c r="C12" s="97">
        <f t="shared" si="0"/>
        <v>0.22222222222222221</v>
      </c>
    </row>
    <row r="13" spans="1:3">
      <c r="A13" s="40" t="s">
        <v>53</v>
      </c>
      <c r="B13" s="40">
        <v>250</v>
      </c>
      <c r="C13" s="97">
        <f t="shared" si="0"/>
        <v>6.9444444444444448E-2</v>
      </c>
    </row>
    <row r="14" spans="1:3">
      <c r="A14" s="40" t="s">
        <v>54</v>
      </c>
      <c r="B14" s="40">
        <v>150</v>
      </c>
      <c r="C14" s="97">
        <f t="shared" si="0"/>
        <v>4.1666666666666664E-2</v>
      </c>
    </row>
    <row r="15" spans="1:3">
      <c r="A15" s="40" t="s">
        <v>55</v>
      </c>
      <c r="B15" s="40">
        <v>180</v>
      </c>
      <c r="C15" s="97">
        <f t="shared" si="0"/>
        <v>0.05</v>
      </c>
    </row>
    <row r="16" spans="1:3">
      <c r="A16" s="41" t="s">
        <v>56</v>
      </c>
      <c r="B16" s="42">
        <f>SUM(B6:B15)</f>
        <v>3600</v>
      </c>
      <c r="C16" s="97">
        <f t="shared" si="0"/>
        <v>1</v>
      </c>
    </row>
  </sheetData>
  <pageMargins left="0.75" right="0.75" top="1" bottom="1" header="0" footer="0"/>
  <pageSetup paperSize="9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0"/>
  <sheetViews>
    <sheetView showGridLines="0" topLeftCell="A10" zoomScale="180" zoomScaleNormal="180" workbookViewId="0">
      <selection activeCell="D16" activeCellId="1" sqref="H9 D16"/>
    </sheetView>
  </sheetViews>
  <sheetFormatPr baseColWidth="10" defaultRowHeight="12.75"/>
  <cols>
    <col min="1" max="1" width="12.85546875" style="10" customWidth="1"/>
    <col min="2" max="16384" width="11.42578125" style="10"/>
  </cols>
  <sheetData>
    <row r="1" spans="1:5" ht="18">
      <c r="A1" s="88" t="s">
        <v>57</v>
      </c>
    </row>
    <row r="2" spans="1:5" ht="7.5" customHeight="1"/>
    <row r="3" spans="1:5" ht="13.5">
      <c r="A3" s="37" t="s">
        <v>58</v>
      </c>
      <c r="B3" s="37" t="s">
        <v>59</v>
      </c>
    </row>
    <row r="4" spans="1:5" ht="8.1" customHeight="1">
      <c r="A4" s="34"/>
    </row>
    <row r="5" spans="1:5">
      <c r="A5" s="29" t="s">
        <v>60</v>
      </c>
      <c r="D5" s="32">
        <v>0.1</v>
      </c>
    </row>
    <row r="6" spans="1:5" ht="8.1" customHeight="1">
      <c r="D6" s="32"/>
    </row>
    <row r="7" spans="1:5">
      <c r="A7" s="43" t="s">
        <v>61</v>
      </c>
      <c r="B7" s="44" t="s">
        <v>62</v>
      </c>
      <c r="C7" s="44" t="s">
        <v>63</v>
      </c>
      <c r="D7" s="44" t="s">
        <v>64</v>
      </c>
      <c r="E7" s="44" t="s">
        <v>65</v>
      </c>
    </row>
    <row r="8" spans="1:5">
      <c r="A8" s="40" t="s">
        <v>66</v>
      </c>
      <c r="B8" s="40">
        <v>270</v>
      </c>
      <c r="C8" s="40">
        <f>B8*(1+$D$5)</f>
        <v>297</v>
      </c>
      <c r="D8" s="40">
        <f t="shared" ref="D8:E8" si="0">C8*(1+$D$5)</f>
        <v>326.70000000000005</v>
      </c>
      <c r="E8" s="40">
        <f>D8*(1+$D$5)</f>
        <v>359.37000000000006</v>
      </c>
    </row>
    <row r="9" spans="1:5">
      <c r="A9" s="40" t="s">
        <v>67</v>
      </c>
      <c r="B9" s="40">
        <v>330</v>
      </c>
      <c r="C9" s="40">
        <f t="shared" ref="C9:E10" si="1">B9*(1+$D$5)</f>
        <v>363.00000000000006</v>
      </c>
      <c r="D9" s="40">
        <f t="shared" si="1"/>
        <v>399.30000000000007</v>
      </c>
      <c r="E9" s="40">
        <f t="shared" si="1"/>
        <v>439.23000000000013</v>
      </c>
    </row>
    <row r="10" spans="1:5">
      <c r="A10" s="40" t="s">
        <v>68</v>
      </c>
      <c r="B10" s="40">
        <v>105</v>
      </c>
      <c r="C10" s="40">
        <f t="shared" si="1"/>
        <v>115.50000000000001</v>
      </c>
      <c r="D10" s="40">
        <f t="shared" si="1"/>
        <v>127.05000000000003</v>
      </c>
      <c r="E10" s="40">
        <f t="shared" si="1"/>
        <v>139.75500000000005</v>
      </c>
    </row>
    <row r="13" spans="1:5" ht="13.5">
      <c r="A13" s="37" t="s">
        <v>69</v>
      </c>
      <c r="B13" s="37" t="s">
        <v>70</v>
      </c>
    </row>
    <row r="14" spans="1:5" ht="8.1" customHeight="1">
      <c r="A14" s="34"/>
    </row>
    <row r="15" spans="1:5">
      <c r="A15" s="29" t="s">
        <v>71</v>
      </c>
      <c r="D15" s="32">
        <v>0.05</v>
      </c>
    </row>
    <row r="16" spans="1:5" ht="8.1" customHeight="1">
      <c r="D16" s="32"/>
    </row>
    <row r="17" spans="1:5">
      <c r="A17" s="43" t="s">
        <v>61</v>
      </c>
      <c r="B17" s="44" t="s">
        <v>62</v>
      </c>
      <c r="C17" s="44" t="s">
        <v>63</v>
      </c>
      <c r="D17" s="44" t="s">
        <v>64</v>
      </c>
      <c r="E17" s="44" t="s">
        <v>65</v>
      </c>
    </row>
    <row r="18" spans="1:5">
      <c r="A18" s="40" t="s">
        <v>72</v>
      </c>
      <c r="B18" s="40">
        <v>240</v>
      </c>
      <c r="C18" s="40">
        <f>B18*(1-$D$15)</f>
        <v>228</v>
      </c>
      <c r="D18" s="40">
        <f t="shared" ref="D18:E18" si="2">C18*(1-$D$15)</f>
        <v>216.6</v>
      </c>
      <c r="E18" s="40">
        <f t="shared" si="2"/>
        <v>205.76999999999998</v>
      </c>
    </row>
    <row r="19" spans="1:5">
      <c r="A19" s="40" t="s">
        <v>73</v>
      </c>
      <c r="B19" s="40">
        <v>210</v>
      </c>
      <c r="C19" s="40">
        <f t="shared" ref="C19:E20" si="3">B19*(1-$D$15)</f>
        <v>199.5</v>
      </c>
      <c r="D19" s="40">
        <f t="shared" si="3"/>
        <v>189.52499999999998</v>
      </c>
      <c r="E19" s="40">
        <f t="shared" si="3"/>
        <v>180.04874999999998</v>
      </c>
    </row>
    <row r="20" spans="1:5">
      <c r="A20" s="40" t="s">
        <v>74</v>
      </c>
      <c r="B20" s="40">
        <v>390</v>
      </c>
      <c r="C20" s="40">
        <f t="shared" si="3"/>
        <v>370.5</v>
      </c>
      <c r="D20" s="40">
        <f t="shared" si="3"/>
        <v>351.97499999999997</v>
      </c>
      <c r="E20" s="40">
        <f t="shared" si="3"/>
        <v>334.37624999999997</v>
      </c>
    </row>
  </sheetData>
  <pageMargins left="0.75" right="0.75" top="1" bottom="1" header="0" footer="0"/>
  <pageSetup paperSize="9" orientation="portrait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9"/>
  <sheetViews>
    <sheetView topLeftCell="B4" zoomScale="190" zoomScaleNormal="190" workbookViewId="0">
      <selection activeCell="D16" activeCellId="1" sqref="H9 D16"/>
    </sheetView>
  </sheetViews>
  <sheetFormatPr baseColWidth="10" defaultRowHeight="12.75"/>
  <cols>
    <col min="1" max="1" width="28.5703125" style="10" customWidth="1"/>
    <col min="2" max="8" width="11.42578125" style="10" customWidth="1"/>
    <col min="9" max="16384" width="11.42578125" style="10"/>
  </cols>
  <sheetData>
    <row r="1" spans="1:8" ht="20.25" customHeight="1">
      <c r="A1" s="35" t="s">
        <v>41</v>
      </c>
    </row>
    <row r="2" spans="1:8" ht="12" customHeight="1">
      <c r="A2" s="34"/>
    </row>
    <row r="3" spans="1:8" ht="13.5" customHeight="1">
      <c r="A3" s="33" t="s">
        <v>40</v>
      </c>
      <c r="B3" s="10">
        <v>3.2</v>
      </c>
      <c r="D3" s="31" t="s">
        <v>36</v>
      </c>
      <c r="E3" s="32">
        <v>0.19</v>
      </c>
    </row>
    <row r="4" spans="1:8" ht="32.25" customHeight="1"/>
    <row r="5" spans="1:8" ht="16.5">
      <c r="A5" s="89" t="s">
        <v>39</v>
      </c>
      <c r="B5" s="89" t="s">
        <v>38</v>
      </c>
      <c r="C5" s="89" t="s">
        <v>37</v>
      </c>
      <c r="D5" s="89" t="s">
        <v>13</v>
      </c>
      <c r="E5" s="89" t="s">
        <v>36</v>
      </c>
      <c r="F5" s="89" t="s">
        <v>35</v>
      </c>
      <c r="G5" s="89" t="s">
        <v>34</v>
      </c>
      <c r="H5" s="89" t="s">
        <v>33</v>
      </c>
    </row>
    <row r="6" spans="1:8">
      <c r="A6" s="10" t="s">
        <v>131</v>
      </c>
      <c r="B6" s="10">
        <v>110</v>
      </c>
      <c r="C6" s="10">
        <v>44</v>
      </c>
      <c r="D6" s="10">
        <f>B6*C6</f>
        <v>4840</v>
      </c>
      <c r="E6" s="10">
        <f>D6*$E$3</f>
        <v>919.6</v>
      </c>
      <c r="F6" s="10">
        <f>D6+E6</f>
        <v>5759.6</v>
      </c>
      <c r="G6" s="10">
        <f>B6*$B$3</f>
        <v>352</v>
      </c>
      <c r="H6" s="98">
        <f>G6/$G$18</f>
        <v>0.11363636363636365</v>
      </c>
    </row>
    <row r="7" spans="1:8">
      <c r="A7" s="10" t="s">
        <v>132</v>
      </c>
      <c r="B7" s="10">
        <v>125</v>
      </c>
      <c r="C7" s="10">
        <v>60</v>
      </c>
      <c r="D7" s="10">
        <f t="shared" ref="D7:D17" si="0">B7*C7</f>
        <v>7500</v>
      </c>
      <c r="E7" s="10">
        <f t="shared" ref="E7:E17" si="1">D7*$E$3</f>
        <v>1425</v>
      </c>
      <c r="F7" s="10">
        <f t="shared" ref="F7:F17" si="2">D7+E7</f>
        <v>8925</v>
      </c>
      <c r="G7" s="10">
        <f t="shared" ref="G7:G17" si="3">B7*$B$3</f>
        <v>400</v>
      </c>
      <c r="H7" s="98">
        <f t="shared" ref="H7:H17" si="4">G7/$G$18</f>
        <v>0.12913223140495869</v>
      </c>
    </row>
    <row r="8" spans="1:8">
      <c r="A8" s="10" t="s">
        <v>133</v>
      </c>
      <c r="B8" s="10">
        <v>95</v>
      </c>
      <c r="C8" s="10">
        <v>48</v>
      </c>
      <c r="D8" s="10">
        <f t="shared" si="0"/>
        <v>4560</v>
      </c>
      <c r="E8" s="10">
        <f t="shared" si="1"/>
        <v>866.4</v>
      </c>
      <c r="F8" s="10">
        <f t="shared" si="2"/>
        <v>5426.4</v>
      </c>
      <c r="G8" s="10">
        <f t="shared" si="3"/>
        <v>304</v>
      </c>
      <c r="H8" s="98">
        <f t="shared" si="4"/>
        <v>9.8140495867768601E-2</v>
      </c>
    </row>
    <row r="9" spans="1:8">
      <c r="A9" s="10" t="s">
        <v>134</v>
      </c>
      <c r="B9" s="10">
        <v>115</v>
      </c>
      <c r="C9" s="10">
        <v>54</v>
      </c>
      <c r="D9" s="10">
        <f t="shared" si="0"/>
        <v>6210</v>
      </c>
      <c r="E9" s="10">
        <f t="shared" si="1"/>
        <v>1179.9000000000001</v>
      </c>
      <c r="F9" s="10">
        <f t="shared" si="2"/>
        <v>7389.9</v>
      </c>
      <c r="G9" s="10">
        <f t="shared" si="3"/>
        <v>368</v>
      </c>
      <c r="H9" s="98">
        <f t="shared" si="4"/>
        <v>0.11880165289256199</v>
      </c>
    </row>
    <row r="10" spans="1:8">
      <c r="A10" s="10" t="s">
        <v>135</v>
      </c>
      <c r="B10" s="10">
        <v>78</v>
      </c>
      <c r="C10" s="10">
        <v>46</v>
      </c>
      <c r="D10" s="10">
        <f t="shared" si="0"/>
        <v>3588</v>
      </c>
      <c r="E10" s="10">
        <f t="shared" si="1"/>
        <v>681.72</v>
      </c>
      <c r="F10" s="10">
        <f t="shared" si="2"/>
        <v>4269.72</v>
      </c>
      <c r="G10" s="10">
        <f t="shared" si="3"/>
        <v>249.60000000000002</v>
      </c>
      <c r="H10" s="98">
        <f t="shared" si="4"/>
        <v>8.0578512396694224E-2</v>
      </c>
    </row>
    <row r="11" spans="1:8">
      <c r="A11" s="10" t="s">
        <v>136</v>
      </c>
      <c r="B11" s="10">
        <v>85</v>
      </c>
      <c r="C11" s="10">
        <v>50</v>
      </c>
      <c r="D11" s="10">
        <f t="shared" si="0"/>
        <v>4250</v>
      </c>
      <c r="E11" s="10">
        <f t="shared" si="1"/>
        <v>807.5</v>
      </c>
      <c r="F11" s="10">
        <f t="shared" si="2"/>
        <v>5057.5</v>
      </c>
      <c r="G11" s="10">
        <f t="shared" si="3"/>
        <v>272</v>
      </c>
      <c r="H11" s="98">
        <f t="shared" si="4"/>
        <v>8.78099173553719E-2</v>
      </c>
    </row>
    <row r="12" spans="1:8">
      <c r="A12" s="10" t="s">
        <v>137</v>
      </c>
      <c r="B12" s="10">
        <v>69</v>
      </c>
      <c r="C12" s="10">
        <v>25</v>
      </c>
      <c r="D12" s="10">
        <f t="shared" si="0"/>
        <v>1725</v>
      </c>
      <c r="E12" s="10">
        <f t="shared" si="1"/>
        <v>327.75</v>
      </c>
      <c r="F12" s="10">
        <f t="shared" si="2"/>
        <v>2052.75</v>
      </c>
      <c r="G12" s="10">
        <f t="shared" si="3"/>
        <v>220.8</v>
      </c>
      <c r="H12" s="98">
        <f t="shared" si="4"/>
        <v>7.1280991735537202E-2</v>
      </c>
    </row>
    <row r="13" spans="1:8">
      <c r="A13" s="10" t="s">
        <v>138</v>
      </c>
      <c r="B13" s="10">
        <v>74</v>
      </c>
      <c r="C13" s="10">
        <v>33</v>
      </c>
      <c r="D13" s="10">
        <f t="shared" si="0"/>
        <v>2442</v>
      </c>
      <c r="E13" s="10">
        <f t="shared" si="1"/>
        <v>463.98</v>
      </c>
      <c r="F13" s="10">
        <f t="shared" si="2"/>
        <v>2905.98</v>
      </c>
      <c r="G13" s="10">
        <f t="shared" si="3"/>
        <v>236.8</v>
      </c>
      <c r="H13" s="98">
        <f t="shared" si="4"/>
        <v>7.6446280991735546E-2</v>
      </c>
    </row>
    <row r="14" spans="1:8">
      <c r="A14" s="10" t="s">
        <v>139</v>
      </c>
      <c r="B14" s="10">
        <v>56</v>
      </c>
      <c r="C14" s="10">
        <v>22</v>
      </c>
      <c r="D14" s="10">
        <f t="shared" si="0"/>
        <v>1232</v>
      </c>
      <c r="E14" s="10">
        <f t="shared" si="1"/>
        <v>234.08</v>
      </c>
      <c r="F14" s="10">
        <f t="shared" si="2"/>
        <v>1466.08</v>
      </c>
      <c r="G14" s="10">
        <f t="shared" si="3"/>
        <v>179.20000000000002</v>
      </c>
      <c r="H14" s="98">
        <f t="shared" si="4"/>
        <v>5.7851239669421496E-2</v>
      </c>
    </row>
    <row r="15" spans="1:8">
      <c r="A15" s="10" t="s">
        <v>140</v>
      </c>
      <c r="B15" s="10">
        <v>66</v>
      </c>
      <c r="C15" s="10">
        <v>26</v>
      </c>
      <c r="D15" s="10">
        <f t="shared" si="0"/>
        <v>1716</v>
      </c>
      <c r="E15" s="10">
        <f t="shared" si="1"/>
        <v>326.04000000000002</v>
      </c>
      <c r="F15" s="10">
        <f t="shared" si="2"/>
        <v>2042.04</v>
      </c>
      <c r="G15" s="10">
        <f t="shared" si="3"/>
        <v>211.20000000000002</v>
      </c>
      <c r="H15" s="98">
        <f t="shared" si="4"/>
        <v>6.8181818181818191E-2</v>
      </c>
    </row>
    <row r="16" spans="1:8">
      <c r="A16" s="10" t="s">
        <v>141</v>
      </c>
      <c r="B16" s="10">
        <v>40</v>
      </c>
      <c r="C16" s="10">
        <v>16</v>
      </c>
      <c r="D16" s="10">
        <f t="shared" si="0"/>
        <v>640</v>
      </c>
      <c r="E16" s="10">
        <f t="shared" si="1"/>
        <v>121.6</v>
      </c>
      <c r="F16" s="10">
        <f t="shared" si="2"/>
        <v>761.6</v>
      </c>
      <c r="G16" s="10">
        <f t="shared" si="3"/>
        <v>128</v>
      </c>
      <c r="H16" s="98">
        <f t="shared" si="4"/>
        <v>4.1322314049586778E-2</v>
      </c>
    </row>
    <row r="17" spans="1:8">
      <c r="A17" s="10" t="s">
        <v>142</v>
      </c>
      <c r="B17" s="10">
        <v>55</v>
      </c>
      <c r="C17" s="10">
        <v>20</v>
      </c>
      <c r="D17" s="10">
        <f t="shared" si="0"/>
        <v>1100</v>
      </c>
      <c r="E17" s="10">
        <f t="shared" si="1"/>
        <v>209</v>
      </c>
      <c r="F17" s="10">
        <f t="shared" si="2"/>
        <v>1309</v>
      </c>
      <c r="G17" s="10">
        <f t="shared" si="3"/>
        <v>176</v>
      </c>
      <c r="H17" s="98">
        <f t="shared" si="4"/>
        <v>5.6818181818181823E-2</v>
      </c>
    </row>
    <row r="18" spans="1:8" ht="13.5" thickBot="1">
      <c r="B18" s="30" t="s">
        <v>20</v>
      </c>
      <c r="C18" s="30">
        <f>SUM(C6:C17)</f>
        <v>444</v>
      </c>
      <c r="D18" s="30">
        <f t="shared" ref="D18:H18" si="5">SUM(D6:D17)</f>
        <v>39803</v>
      </c>
      <c r="E18" s="30">
        <f t="shared" si="5"/>
        <v>7562.5700000000006</v>
      </c>
      <c r="F18" s="30">
        <f t="shared" si="5"/>
        <v>47365.570000000007</v>
      </c>
      <c r="G18" s="30">
        <f t="shared" si="5"/>
        <v>3097.6</v>
      </c>
      <c r="H18" s="30">
        <f t="shared" si="5"/>
        <v>1.0000000000000002</v>
      </c>
    </row>
    <row r="19" spans="1:8" ht="13.5" thickTop="1"/>
  </sheetData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8"/>
  <sheetViews>
    <sheetView topLeftCell="A7" zoomScale="210" zoomScaleNormal="210" workbookViewId="0">
      <selection activeCell="D16" activeCellId="1" sqref="H9 D16"/>
    </sheetView>
  </sheetViews>
  <sheetFormatPr baseColWidth="10" defaultRowHeight="12"/>
  <cols>
    <col min="1" max="1" width="16.42578125" style="46" customWidth="1"/>
    <col min="2" max="2" width="11.7109375" style="46" customWidth="1"/>
    <col min="3" max="3" width="12.85546875" style="46" customWidth="1"/>
    <col min="4" max="6" width="11.7109375" style="46" customWidth="1"/>
    <col min="7" max="16384" width="11.42578125" style="46"/>
  </cols>
  <sheetData>
    <row r="1" spans="1:6">
      <c r="A1" s="45" t="s">
        <v>143</v>
      </c>
    </row>
    <row r="2" spans="1:6" ht="12.75">
      <c r="A2" s="47" t="s">
        <v>76</v>
      </c>
    </row>
    <row r="3" spans="1:6" ht="9.75" customHeight="1">
      <c r="A3" s="48"/>
    </row>
    <row r="4" spans="1:6" ht="12.75">
      <c r="A4" s="49" t="s">
        <v>77</v>
      </c>
      <c r="B4" s="49"/>
      <c r="C4" s="49"/>
      <c r="D4" s="49"/>
      <c r="E4" s="49"/>
      <c r="F4" s="49"/>
    </row>
    <row r="5" spans="1:6" ht="12.75">
      <c r="A5" s="50" t="s">
        <v>78</v>
      </c>
      <c r="B5" s="50"/>
      <c r="C5" s="50"/>
      <c r="D5" s="50"/>
      <c r="E5" s="50"/>
      <c r="F5" s="50"/>
    </row>
    <row r="6" spans="1:6" ht="9.75" customHeight="1">
      <c r="A6" s="51"/>
      <c r="B6" s="52"/>
      <c r="C6" s="52"/>
      <c r="D6" s="52"/>
      <c r="E6" s="52"/>
      <c r="F6" s="52"/>
    </row>
    <row r="7" spans="1:6" ht="12.75">
      <c r="A7" s="53" t="s">
        <v>79</v>
      </c>
      <c r="B7" s="52"/>
      <c r="C7" s="54">
        <v>0.05</v>
      </c>
      <c r="D7" s="54">
        <v>7.0000000000000007E-2</v>
      </c>
      <c r="E7" s="54">
        <v>0.08</v>
      </c>
      <c r="F7" s="54">
        <v>0.1</v>
      </c>
    </row>
    <row r="8" spans="1:6" ht="9.75" customHeight="1">
      <c r="A8" s="52"/>
      <c r="B8" s="52"/>
    </row>
    <row r="9" spans="1:6" ht="24.75" thickBot="1">
      <c r="A9" s="55" t="s">
        <v>80</v>
      </c>
      <c r="B9" s="56" t="s">
        <v>81</v>
      </c>
      <c r="C9" s="57" t="s">
        <v>82</v>
      </c>
      <c r="D9" s="57" t="s">
        <v>83</v>
      </c>
      <c r="E9" s="57" t="s">
        <v>84</v>
      </c>
      <c r="F9" s="57" t="s">
        <v>85</v>
      </c>
    </row>
    <row r="10" spans="1:6" ht="13.5" thickTop="1">
      <c r="A10" s="58" t="s">
        <v>86</v>
      </c>
      <c r="B10" s="59">
        <v>120000</v>
      </c>
      <c r="C10" s="60">
        <f>B10*(1+C$7)</f>
        <v>126000</v>
      </c>
      <c r="D10" s="60">
        <f t="shared" ref="D10:F10" si="0">C10*(1+D$7)</f>
        <v>134820</v>
      </c>
      <c r="E10" s="60">
        <f t="shared" si="0"/>
        <v>145605.6</v>
      </c>
      <c r="F10" s="60">
        <f t="shared" si="0"/>
        <v>160166.16000000003</v>
      </c>
    </row>
    <row r="11" spans="1:6" ht="12.75">
      <c r="A11" s="61" t="s">
        <v>87</v>
      </c>
      <c r="B11" s="62">
        <v>165000</v>
      </c>
      <c r="C11" s="60">
        <f t="shared" ref="C11:F17" si="1">B11*(1+C$7)</f>
        <v>173250</v>
      </c>
      <c r="D11" s="60">
        <f t="shared" si="1"/>
        <v>185377.5</v>
      </c>
      <c r="E11" s="60">
        <f t="shared" si="1"/>
        <v>200207.7</v>
      </c>
      <c r="F11" s="60">
        <f t="shared" si="1"/>
        <v>220228.47000000003</v>
      </c>
    </row>
    <row r="12" spans="1:6" ht="12.75">
      <c r="A12" s="61" t="s">
        <v>88</v>
      </c>
      <c r="B12" s="62">
        <v>182000</v>
      </c>
      <c r="C12" s="60">
        <f t="shared" si="1"/>
        <v>191100</v>
      </c>
      <c r="D12" s="60">
        <f t="shared" si="1"/>
        <v>204477</v>
      </c>
      <c r="E12" s="60">
        <f t="shared" si="1"/>
        <v>220835.16</v>
      </c>
      <c r="F12" s="60">
        <f t="shared" si="1"/>
        <v>242918.67600000004</v>
      </c>
    </row>
    <row r="13" spans="1:6" ht="12.75">
      <c r="A13" s="61" t="s">
        <v>89</v>
      </c>
      <c r="B13" s="62">
        <v>203000</v>
      </c>
      <c r="C13" s="60">
        <f t="shared" si="1"/>
        <v>213150</v>
      </c>
      <c r="D13" s="60">
        <f t="shared" si="1"/>
        <v>228070.5</v>
      </c>
      <c r="E13" s="60">
        <f t="shared" si="1"/>
        <v>246316.14</v>
      </c>
      <c r="F13" s="60">
        <f t="shared" si="1"/>
        <v>270947.75400000002</v>
      </c>
    </row>
    <row r="14" spans="1:6" ht="12.75">
      <c r="A14" s="61" t="s">
        <v>90</v>
      </c>
      <c r="B14" s="62">
        <v>189500</v>
      </c>
      <c r="C14" s="60">
        <f t="shared" si="1"/>
        <v>198975</v>
      </c>
      <c r="D14" s="60">
        <f t="shared" si="1"/>
        <v>212903.25</v>
      </c>
      <c r="E14" s="60">
        <f t="shared" si="1"/>
        <v>229935.51</v>
      </c>
      <c r="F14" s="60">
        <f t="shared" si="1"/>
        <v>252929.06100000005</v>
      </c>
    </row>
    <row r="15" spans="1:6" ht="12.75">
      <c r="A15" s="61" t="s">
        <v>91</v>
      </c>
      <c r="B15" s="62">
        <v>153200</v>
      </c>
      <c r="C15" s="60">
        <f t="shared" si="1"/>
        <v>160860</v>
      </c>
      <c r="D15" s="60">
        <f t="shared" si="1"/>
        <v>172120.2</v>
      </c>
      <c r="E15" s="60">
        <f t="shared" si="1"/>
        <v>185889.81600000002</v>
      </c>
      <c r="F15" s="60">
        <f t="shared" si="1"/>
        <v>204478.79760000005</v>
      </c>
    </row>
    <row r="16" spans="1:6" ht="12.75">
      <c r="A16" s="61" t="s">
        <v>92</v>
      </c>
      <c r="B16" s="62">
        <v>163500</v>
      </c>
      <c r="C16" s="60">
        <f t="shared" si="1"/>
        <v>171675</v>
      </c>
      <c r="D16" s="60">
        <f t="shared" si="1"/>
        <v>183692.25</v>
      </c>
      <c r="E16" s="60">
        <f t="shared" si="1"/>
        <v>198387.63</v>
      </c>
      <c r="F16" s="60">
        <f t="shared" si="1"/>
        <v>218226.39300000001</v>
      </c>
    </row>
    <row r="17" spans="1:6" ht="13.5" thickBot="1">
      <c r="A17" s="55" t="s">
        <v>93</v>
      </c>
      <c r="B17" s="63">
        <v>86000</v>
      </c>
      <c r="C17" s="60">
        <f t="shared" si="1"/>
        <v>90300</v>
      </c>
      <c r="D17" s="60">
        <f t="shared" si="1"/>
        <v>96621</v>
      </c>
      <c r="E17" s="60">
        <f t="shared" si="1"/>
        <v>104350.68000000001</v>
      </c>
      <c r="F17" s="60">
        <f t="shared" si="1"/>
        <v>114785.74800000002</v>
      </c>
    </row>
    <row r="18" spans="1:6" ht="12.75" thickTop="1">
      <c r="A18" s="64" t="s">
        <v>20</v>
      </c>
      <c r="B18" s="59"/>
      <c r="C18" s="60"/>
      <c r="D18" s="60"/>
      <c r="E18" s="60"/>
      <c r="F18" s="60"/>
    </row>
  </sheetData>
  <mergeCells count="2">
    <mergeCell ref="A4:F4"/>
    <mergeCell ref="A5:F5"/>
  </mergeCells>
  <pageMargins left="0.75" right="0.75" top="1" bottom="1" header="0" footer="0"/>
  <pageSetup paperSize="9" orientation="portrait" horizontalDpi="360" verticalDpi="36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3"/>
  <sheetViews>
    <sheetView topLeftCell="A4" zoomScale="190" zoomScaleNormal="190" workbookViewId="0">
      <selection activeCell="D16" activeCellId="1" sqref="H9 D16"/>
    </sheetView>
  </sheetViews>
  <sheetFormatPr baseColWidth="10" defaultRowHeight="12"/>
  <cols>
    <col min="1" max="1" width="21.85546875" style="46" customWidth="1"/>
    <col min="2" max="5" width="12.7109375" style="46" customWidth="1"/>
    <col min="6" max="16384" width="11.42578125" style="46"/>
  </cols>
  <sheetData>
    <row r="1" spans="1:5">
      <c r="A1" s="45" t="s">
        <v>144</v>
      </c>
    </row>
    <row r="2" spans="1:5" ht="15">
      <c r="A2" s="48" t="s">
        <v>95</v>
      </c>
    </row>
    <row r="3" spans="1:5" ht="9.75" customHeight="1"/>
    <row r="4" spans="1:5">
      <c r="B4" s="65" t="s">
        <v>96</v>
      </c>
      <c r="C4" s="65" t="s">
        <v>97</v>
      </c>
      <c r="D4" s="65" t="s">
        <v>98</v>
      </c>
      <c r="E4" s="65" t="s">
        <v>99</v>
      </c>
    </row>
    <row r="5" spans="1:5">
      <c r="A5" s="46" t="s">
        <v>40</v>
      </c>
      <c r="B5" s="66">
        <v>1</v>
      </c>
      <c r="C5" s="66">
        <v>2.82</v>
      </c>
      <c r="D5" s="67">
        <v>0.75</v>
      </c>
      <c r="E5" s="68">
        <v>1.67</v>
      </c>
    </row>
    <row r="6" spans="1:5" ht="10.5" customHeight="1"/>
    <row r="7" spans="1:5">
      <c r="A7" s="69" t="s">
        <v>39</v>
      </c>
      <c r="B7" s="70" t="s">
        <v>100</v>
      </c>
      <c r="C7" s="70" t="s">
        <v>101</v>
      </c>
      <c r="D7" s="70" t="s">
        <v>102</v>
      </c>
      <c r="E7" s="70" t="s">
        <v>103</v>
      </c>
    </row>
    <row r="8" spans="1:5">
      <c r="A8" s="46" t="s">
        <v>104</v>
      </c>
      <c r="B8" s="71">
        <v>160</v>
      </c>
      <c r="C8" s="72">
        <f>$B8*C$5</f>
        <v>451.2</v>
      </c>
      <c r="D8" s="72">
        <f t="shared" ref="D8:E8" si="0">$B8*D$5</f>
        <v>120</v>
      </c>
      <c r="E8" s="72">
        <f t="shared" si="0"/>
        <v>267.2</v>
      </c>
    </row>
    <row r="9" spans="1:5">
      <c r="A9" s="46" t="s">
        <v>105</v>
      </c>
      <c r="B9" s="71">
        <v>90</v>
      </c>
      <c r="C9" s="72">
        <f t="shared" ref="C9:E13" si="1">$B9*C$5</f>
        <v>253.79999999999998</v>
      </c>
      <c r="D9" s="72">
        <f t="shared" si="1"/>
        <v>67.5</v>
      </c>
      <c r="E9" s="72">
        <f t="shared" si="1"/>
        <v>150.29999999999998</v>
      </c>
    </row>
    <row r="10" spans="1:5" ht="15">
      <c r="A10" s="46" t="s">
        <v>106</v>
      </c>
      <c r="B10" s="71">
        <v>105</v>
      </c>
      <c r="C10" s="72">
        <f t="shared" si="1"/>
        <v>296.09999999999997</v>
      </c>
      <c r="D10" s="72">
        <f t="shared" si="1"/>
        <v>78.75</v>
      </c>
      <c r="E10" s="72">
        <f t="shared" si="1"/>
        <v>175.35</v>
      </c>
    </row>
    <row r="11" spans="1:5" ht="15">
      <c r="A11" s="46" t="s">
        <v>107</v>
      </c>
      <c r="B11" s="71">
        <v>12</v>
      </c>
      <c r="C11" s="72">
        <f t="shared" si="1"/>
        <v>33.839999999999996</v>
      </c>
      <c r="D11" s="72">
        <f t="shared" si="1"/>
        <v>9</v>
      </c>
      <c r="E11" s="72">
        <f t="shared" si="1"/>
        <v>20.04</v>
      </c>
    </row>
    <row r="12" spans="1:5" ht="15">
      <c r="A12" s="46" t="s">
        <v>108</v>
      </c>
      <c r="B12" s="71">
        <v>10</v>
      </c>
      <c r="C12" s="72">
        <f t="shared" si="1"/>
        <v>28.2</v>
      </c>
      <c r="D12" s="72">
        <f t="shared" si="1"/>
        <v>7.5</v>
      </c>
      <c r="E12" s="72">
        <f t="shared" si="1"/>
        <v>16.7</v>
      </c>
    </row>
    <row r="13" spans="1:5" ht="15">
      <c r="A13" s="46" t="s">
        <v>109</v>
      </c>
      <c r="B13" s="71">
        <v>25</v>
      </c>
      <c r="C13" s="72">
        <f t="shared" si="1"/>
        <v>70.5</v>
      </c>
      <c r="D13" s="72">
        <f t="shared" si="1"/>
        <v>18.75</v>
      </c>
      <c r="E13" s="72">
        <f t="shared" si="1"/>
        <v>41.75</v>
      </c>
    </row>
  </sheetData>
  <pageMargins left="0.75" right="0.75" top="1" bottom="1" header="0" footer="0"/>
  <pageSetup paperSize="9" orientation="portrait" horizontalDpi="4294967293" verticalDpi="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3"/>
  <sheetViews>
    <sheetView zoomScale="170" zoomScaleNormal="170" workbookViewId="0">
      <selection activeCell="D16" activeCellId="1" sqref="H9 D16"/>
    </sheetView>
  </sheetViews>
  <sheetFormatPr baseColWidth="10" defaultRowHeight="12"/>
  <cols>
    <col min="1" max="1" width="11.42578125" style="46"/>
    <col min="2" max="3" width="9" style="46" customWidth="1"/>
    <col min="4" max="4" width="8.28515625" style="46" customWidth="1"/>
    <col min="5" max="5" width="7.7109375" style="46" customWidth="1"/>
    <col min="6" max="6" width="9.42578125" style="46" customWidth="1"/>
    <col min="7" max="16384" width="11.42578125" style="46"/>
  </cols>
  <sheetData>
    <row r="1" spans="1:8">
      <c r="A1" s="90"/>
      <c r="B1" s="91"/>
      <c r="C1" s="91" t="s">
        <v>110</v>
      </c>
      <c r="D1" s="91" t="s">
        <v>111</v>
      </c>
      <c r="E1" s="91" t="s">
        <v>112</v>
      </c>
      <c r="F1" s="91" t="s">
        <v>113</v>
      </c>
      <c r="G1" s="91" t="s">
        <v>114</v>
      </c>
      <c r="H1" s="92" t="s">
        <v>115</v>
      </c>
    </row>
    <row r="2" spans="1:8" ht="12.75" thickBot="1">
      <c r="A2" s="93" t="s">
        <v>116</v>
      </c>
      <c r="B2" s="94" t="s">
        <v>117</v>
      </c>
      <c r="C2" s="95">
        <v>0.11</v>
      </c>
      <c r="D2" s="95">
        <v>0.03</v>
      </c>
      <c r="E2" s="95">
        <v>0.03</v>
      </c>
      <c r="F2" s="95">
        <v>0.02</v>
      </c>
      <c r="G2" s="94" t="s">
        <v>118</v>
      </c>
      <c r="H2" s="96" t="s">
        <v>119</v>
      </c>
    </row>
    <row r="3" spans="1:8" ht="12.75">
      <c r="A3" s="80" t="s">
        <v>120</v>
      </c>
      <c r="B3" s="81">
        <v>525</v>
      </c>
      <c r="C3" s="82">
        <f>C$2*$B3</f>
        <v>57.75</v>
      </c>
      <c r="D3" s="82">
        <f t="shared" ref="D3:F3" si="0">D$2*$B3</f>
        <v>15.75</v>
      </c>
      <c r="E3" s="82">
        <f t="shared" si="0"/>
        <v>15.75</v>
      </c>
      <c r="F3" s="82">
        <f t="shared" si="0"/>
        <v>10.5</v>
      </c>
      <c r="G3" s="82">
        <f>C3+D3+E3+F3</f>
        <v>99.75</v>
      </c>
      <c r="H3" s="99">
        <f>B3-G3</f>
        <v>425.25</v>
      </c>
    </row>
    <row r="4" spans="1:8" ht="12.75">
      <c r="A4" s="83" t="s">
        <v>121</v>
      </c>
      <c r="B4" s="84">
        <v>446</v>
      </c>
      <c r="C4" s="82">
        <f t="shared" ref="C4:F13" si="1">C$2*$B4</f>
        <v>49.06</v>
      </c>
      <c r="D4" s="82">
        <f t="shared" si="1"/>
        <v>13.379999999999999</v>
      </c>
      <c r="E4" s="82">
        <f t="shared" si="1"/>
        <v>13.379999999999999</v>
      </c>
      <c r="F4" s="82">
        <f t="shared" si="1"/>
        <v>8.92</v>
      </c>
      <c r="G4" s="82">
        <f t="shared" ref="G4:G13" si="2">C4+D4+E4+F4</f>
        <v>84.74</v>
      </c>
      <c r="H4" s="99">
        <f t="shared" ref="H4:H13" si="3">B4-G4</f>
        <v>361.26</v>
      </c>
    </row>
    <row r="5" spans="1:8" ht="12.75">
      <c r="A5" s="83" t="s">
        <v>122</v>
      </c>
      <c r="B5" s="84">
        <v>399</v>
      </c>
      <c r="C5" s="82">
        <f t="shared" si="1"/>
        <v>43.89</v>
      </c>
      <c r="D5" s="82">
        <f t="shared" si="1"/>
        <v>11.969999999999999</v>
      </c>
      <c r="E5" s="82">
        <f t="shared" si="1"/>
        <v>11.969999999999999</v>
      </c>
      <c r="F5" s="82">
        <f t="shared" si="1"/>
        <v>7.98</v>
      </c>
      <c r="G5" s="82">
        <f t="shared" si="2"/>
        <v>75.81</v>
      </c>
      <c r="H5" s="99">
        <f t="shared" si="3"/>
        <v>323.19</v>
      </c>
    </row>
    <row r="6" spans="1:8" ht="12.75">
      <c r="A6" s="83" t="s">
        <v>123</v>
      </c>
      <c r="B6" s="84">
        <v>461</v>
      </c>
      <c r="C6" s="82">
        <f t="shared" si="1"/>
        <v>50.71</v>
      </c>
      <c r="D6" s="82">
        <f t="shared" si="1"/>
        <v>13.83</v>
      </c>
      <c r="E6" s="82">
        <f t="shared" si="1"/>
        <v>13.83</v>
      </c>
      <c r="F6" s="82">
        <f t="shared" si="1"/>
        <v>9.2200000000000006</v>
      </c>
      <c r="G6" s="82">
        <f t="shared" si="2"/>
        <v>87.59</v>
      </c>
      <c r="H6" s="99">
        <f t="shared" si="3"/>
        <v>373.40999999999997</v>
      </c>
    </row>
    <row r="7" spans="1:8" ht="12.75">
      <c r="A7" s="83" t="s">
        <v>124</v>
      </c>
      <c r="B7" s="84">
        <v>209</v>
      </c>
      <c r="C7" s="82">
        <f t="shared" si="1"/>
        <v>22.99</v>
      </c>
      <c r="D7" s="82">
        <f t="shared" si="1"/>
        <v>6.27</v>
      </c>
      <c r="E7" s="82">
        <f t="shared" si="1"/>
        <v>6.27</v>
      </c>
      <c r="F7" s="82">
        <f t="shared" si="1"/>
        <v>4.18</v>
      </c>
      <c r="G7" s="82">
        <f t="shared" si="2"/>
        <v>39.71</v>
      </c>
      <c r="H7" s="99">
        <f t="shared" si="3"/>
        <v>169.29</v>
      </c>
    </row>
    <row r="8" spans="1:8" ht="12.75">
      <c r="A8" s="83" t="s">
        <v>125</v>
      </c>
      <c r="B8" s="84">
        <v>304</v>
      </c>
      <c r="C8" s="82">
        <f t="shared" si="1"/>
        <v>33.44</v>
      </c>
      <c r="D8" s="82">
        <f t="shared" si="1"/>
        <v>9.1199999999999992</v>
      </c>
      <c r="E8" s="82">
        <f t="shared" si="1"/>
        <v>9.1199999999999992</v>
      </c>
      <c r="F8" s="82">
        <f t="shared" si="1"/>
        <v>6.08</v>
      </c>
      <c r="G8" s="82">
        <f t="shared" si="2"/>
        <v>57.759999999999991</v>
      </c>
      <c r="H8" s="99">
        <f t="shared" si="3"/>
        <v>246.24</v>
      </c>
    </row>
    <row r="9" spans="1:8" ht="12.75">
      <c r="A9" s="83" t="s">
        <v>126</v>
      </c>
      <c r="B9" s="84">
        <v>376</v>
      </c>
      <c r="C9" s="82">
        <f t="shared" si="1"/>
        <v>41.36</v>
      </c>
      <c r="D9" s="82">
        <f t="shared" si="1"/>
        <v>11.28</v>
      </c>
      <c r="E9" s="82">
        <f t="shared" si="1"/>
        <v>11.28</v>
      </c>
      <c r="F9" s="82">
        <f t="shared" si="1"/>
        <v>7.5200000000000005</v>
      </c>
      <c r="G9" s="82">
        <f t="shared" si="2"/>
        <v>71.44</v>
      </c>
      <c r="H9" s="99">
        <f t="shared" si="3"/>
        <v>304.56</v>
      </c>
    </row>
    <row r="10" spans="1:8" ht="12.75">
      <c r="A10" s="83" t="s">
        <v>127</v>
      </c>
      <c r="B10" s="84">
        <v>307</v>
      </c>
      <c r="C10" s="82">
        <f t="shared" si="1"/>
        <v>33.770000000000003</v>
      </c>
      <c r="D10" s="82">
        <f t="shared" si="1"/>
        <v>9.2099999999999991</v>
      </c>
      <c r="E10" s="82">
        <f t="shared" si="1"/>
        <v>9.2099999999999991</v>
      </c>
      <c r="F10" s="82">
        <f t="shared" si="1"/>
        <v>6.1400000000000006</v>
      </c>
      <c r="G10" s="82">
        <f t="shared" si="2"/>
        <v>58.330000000000005</v>
      </c>
      <c r="H10" s="99">
        <f t="shared" si="3"/>
        <v>248.67</v>
      </c>
    </row>
    <row r="11" spans="1:8" ht="12.75">
      <c r="A11" s="83" t="s">
        <v>128</v>
      </c>
      <c r="B11" s="84">
        <v>385</v>
      </c>
      <c r="C11" s="82">
        <f t="shared" si="1"/>
        <v>42.35</v>
      </c>
      <c r="D11" s="82">
        <f t="shared" si="1"/>
        <v>11.549999999999999</v>
      </c>
      <c r="E11" s="82">
        <f t="shared" si="1"/>
        <v>11.549999999999999</v>
      </c>
      <c r="F11" s="82">
        <f t="shared" si="1"/>
        <v>7.7</v>
      </c>
      <c r="G11" s="82">
        <f t="shared" si="2"/>
        <v>73.150000000000006</v>
      </c>
      <c r="H11" s="99">
        <f t="shared" si="3"/>
        <v>311.85000000000002</v>
      </c>
    </row>
    <row r="12" spans="1:8" ht="12.75">
      <c r="A12" s="83" t="s">
        <v>129</v>
      </c>
      <c r="B12" s="84">
        <v>438</v>
      </c>
      <c r="C12" s="82">
        <f t="shared" si="1"/>
        <v>48.18</v>
      </c>
      <c r="D12" s="82">
        <f t="shared" si="1"/>
        <v>13.139999999999999</v>
      </c>
      <c r="E12" s="82">
        <f t="shared" si="1"/>
        <v>13.139999999999999</v>
      </c>
      <c r="F12" s="82">
        <f t="shared" si="1"/>
        <v>8.76</v>
      </c>
      <c r="G12" s="82">
        <f t="shared" si="2"/>
        <v>83.22</v>
      </c>
      <c r="H12" s="99">
        <f t="shared" si="3"/>
        <v>354.78</v>
      </c>
    </row>
    <row r="13" spans="1:8" ht="12.75">
      <c r="A13" s="83" t="s">
        <v>130</v>
      </c>
      <c r="B13" s="84">
        <v>436</v>
      </c>
      <c r="C13" s="82">
        <f t="shared" si="1"/>
        <v>47.96</v>
      </c>
      <c r="D13" s="82">
        <f t="shared" si="1"/>
        <v>13.08</v>
      </c>
      <c r="E13" s="82">
        <f t="shared" si="1"/>
        <v>13.08</v>
      </c>
      <c r="F13" s="82">
        <f t="shared" si="1"/>
        <v>8.7200000000000006</v>
      </c>
      <c r="G13" s="82">
        <f t="shared" si="2"/>
        <v>82.84</v>
      </c>
      <c r="H13" s="99">
        <f t="shared" si="3"/>
        <v>353.15999999999997</v>
      </c>
    </row>
  </sheetData>
  <printOptions horizontalCentered="1"/>
  <pageMargins left="0.75" right="0.75" top="0.39370078740157483" bottom="1" header="0" footer="0"/>
  <pageSetup paperSize="5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A2" sqref="A2"/>
    </sheetView>
  </sheetViews>
  <sheetFormatPr baseColWidth="10" defaultRowHeight="12.75"/>
  <cols>
    <col min="1" max="1" width="13.42578125" style="2" customWidth="1"/>
    <col min="2" max="2" width="12" style="2" customWidth="1"/>
    <col min="3" max="3" width="14" style="2" bestFit="1" customWidth="1"/>
    <col min="4" max="4" width="12.5703125" style="2" customWidth="1"/>
    <col min="5" max="5" width="15.140625" style="2" customWidth="1"/>
    <col min="6" max="16384" width="11.42578125" style="2"/>
  </cols>
  <sheetData>
    <row r="1" spans="1:4" ht="19.5" customHeight="1">
      <c r="A1" s="1" t="s">
        <v>0</v>
      </c>
      <c r="B1" s="1" t="s">
        <v>1</v>
      </c>
    </row>
    <row r="3" spans="1:4">
      <c r="A3" s="3" t="s">
        <v>2</v>
      </c>
      <c r="C3" s="2" t="s">
        <v>3</v>
      </c>
    </row>
    <row r="4" spans="1:4" ht="15">
      <c r="C4" s="4">
        <v>1.358974358974359E-2</v>
      </c>
      <c r="D4" s="5" t="s">
        <v>4</v>
      </c>
    </row>
    <row r="5" spans="1:4" ht="15">
      <c r="C5" s="6"/>
    </row>
    <row r="6" spans="1:4" ht="15">
      <c r="A6" s="5" t="s">
        <v>5</v>
      </c>
      <c r="B6" s="2" t="s">
        <v>6</v>
      </c>
      <c r="C6" s="2" t="s">
        <v>7</v>
      </c>
    </row>
    <row r="7" spans="1:4" ht="15">
      <c r="A7" s="7">
        <v>39388</v>
      </c>
      <c r="B7" s="2">
        <v>115</v>
      </c>
      <c r="C7" s="8"/>
    </row>
    <row r="8" spans="1:4" ht="15">
      <c r="A8" s="7">
        <v>39392</v>
      </c>
      <c r="B8" s="2">
        <v>94</v>
      </c>
      <c r="C8" s="8"/>
    </row>
    <row r="9" spans="1:4" ht="15">
      <c r="A9" s="7">
        <v>39396</v>
      </c>
      <c r="B9" s="2">
        <v>156</v>
      </c>
      <c r="C9" s="8"/>
    </row>
    <row r="10" spans="1:4" ht="15">
      <c r="A10" s="7">
        <v>39401</v>
      </c>
      <c r="B10" s="2">
        <v>78</v>
      </c>
      <c r="C10" s="8"/>
    </row>
    <row r="11" spans="1:4" ht="15">
      <c r="A11" s="7">
        <v>39407</v>
      </c>
      <c r="B11" s="2">
        <v>132</v>
      </c>
      <c r="C11" s="8"/>
    </row>
    <row r="12" spans="1:4" ht="15">
      <c r="A12" s="7">
        <v>39415</v>
      </c>
      <c r="B12" s="2">
        <v>145</v>
      </c>
      <c r="C12" s="8"/>
    </row>
  </sheetData>
  <pageMargins left="0.75" right="0.75" top="1" bottom="1" header="0" footer="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>
      <selection activeCell="A2" sqref="A2"/>
    </sheetView>
  </sheetViews>
  <sheetFormatPr baseColWidth="10" defaultRowHeight="12.75"/>
  <cols>
    <col min="1" max="1" width="12.85546875" style="10" customWidth="1"/>
    <col min="2" max="2" width="15.85546875" style="10" customWidth="1"/>
    <col min="3" max="3" width="14.7109375" style="10" customWidth="1"/>
    <col min="4" max="16384" width="11.42578125" style="10"/>
  </cols>
  <sheetData>
    <row r="1" spans="1:3">
      <c r="A1" s="36" t="s">
        <v>42</v>
      </c>
    </row>
    <row r="2" spans="1:3" ht="7.5" customHeight="1"/>
    <row r="3" spans="1:3" ht="13.5">
      <c r="A3" s="37" t="s">
        <v>43</v>
      </c>
      <c r="B3" s="37"/>
    </row>
    <row r="4" spans="1:3" ht="8.1" customHeight="1">
      <c r="A4" s="34"/>
    </row>
    <row r="5" spans="1:3">
      <c r="A5" s="38" t="s">
        <v>44</v>
      </c>
      <c r="B5" s="39" t="s">
        <v>45</v>
      </c>
      <c r="C5" s="39" t="s">
        <v>33</v>
      </c>
    </row>
    <row r="6" spans="1:3">
      <c r="A6" s="40" t="s">
        <v>46</v>
      </c>
      <c r="B6" s="40">
        <v>900</v>
      </c>
      <c r="C6" s="40"/>
    </row>
    <row r="7" spans="1:3">
      <c r="A7" s="40" t="s">
        <v>47</v>
      </c>
      <c r="B7" s="40">
        <v>600</v>
      </c>
      <c r="C7" s="40"/>
    </row>
    <row r="8" spans="1:3">
      <c r="A8" s="40" t="s">
        <v>48</v>
      </c>
      <c r="B8" s="40">
        <v>250</v>
      </c>
      <c r="C8" s="40"/>
    </row>
    <row r="9" spans="1:3">
      <c r="A9" s="40" t="s">
        <v>49</v>
      </c>
      <c r="B9" s="40">
        <v>150</v>
      </c>
      <c r="C9" s="40"/>
    </row>
    <row r="10" spans="1:3">
      <c r="A10" s="40" t="s">
        <v>50</v>
      </c>
      <c r="B10" s="40">
        <v>200</v>
      </c>
      <c r="C10" s="40"/>
    </row>
    <row r="11" spans="1:3">
      <c r="A11" s="40" t="s">
        <v>51</v>
      </c>
      <c r="B11" s="40">
        <v>120</v>
      </c>
      <c r="C11" s="40"/>
    </row>
    <row r="12" spans="1:3">
      <c r="A12" s="40" t="s">
        <v>52</v>
      </c>
      <c r="B12" s="40">
        <v>800</v>
      </c>
      <c r="C12" s="40"/>
    </row>
    <row r="13" spans="1:3">
      <c r="A13" s="40" t="s">
        <v>53</v>
      </c>
      <c r="B13" s="40">
        <v>250</v>
      </c>
      <c r="C13" s="40"/>
    </row>
    <row r="14" spans="1:3">
      <c r="A14" s="40" t="s">
        <v>54</v>
      </c>
      <c r="B14" s="40">
        <v>150</v>
      </c>
      <c r="C14" s="40"/>
    </row>
    <row r="15" spans="1:3">
      <c r="A15" s="40" t="s">
        <v>55</v>
      </c>
      <c r="B15" s="40">
        <v>180</v>
      </c>
      <c r="C15" s="40"/>
    </row>
    <row r="16" spans="1:3">
      <c r="A16" s="41" t="s">
        <v>56</v>
      </c>
      <c r="B16" s="42">
        <f>SUM(B6:B15)</f>
        <v>3600</v>
      </c>
      <c r="C16" s="42"/>
    </row>
  </sheetData>
  <pageMargins left="0.75" right="0.75" top="1" bottom="1" header="0" footer="0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workbookViewId="0">
      <selection activeCell="A2" sqref="A2"/>
    </sheetView>
  </sheetViews>
  <sheetFormatPr baseColWidth="10" defaultRowHeight="12.75"/>
  <cols>
    <col min="1" max="1" width="12.85546875" style="10" customWidth="1"/>
    <col min="2" max="16384" width="11.42578125" style="10"/>
  </cols>
  <sheetData>
    <row r="1" spans="1:5">
      <c r="A1" s="36" t="s">
        <v>57</v>
      </c>
    </row>
    <row r="2" spans="1:5" ht="7.5" customHeight="1"/>
    <row r="3" spans="1:5" ht="13.5">
      <c r="A3" s="37" t="s">
        <v>58</v>
      </c>
      <c r="B3" s="37" t="s">
        <v>59</v>
      </c>
    </row>
    <row r="4" spans="1:5" ht="8.1" customHeight="1">
      <c r="A4" s="34"/>
    </row>
    <row r="5" spans="1:5">
      <c r="A5" s="29" t="s">
        <v>60</v>
      </c>
      <c r="D5" s="32">
        <v>0.1</v>
      </c>
    </row>
    <row r="6" spans="1:5" ht="8.1" customHeight="1">
      <c r="D6" s="32"/>
    </row>
    <row r="7" spans="1:5">
      <c r="A7" s="43" t="s">
        <v>61</v>
      </c>
      <c r="B7" s="44" t="s">
        <v>62</v>
      </c>
      <c r="C7" s="44" t="s">
        <v>63</v>
      </c>
      <c r="D7" s="44" t="s">
        <v>64</v>
      </c>
      <c r="E7" s="44" t="s">
        <v>65</v>
      </c>
    </row>
    <row r="8" spans="1:5">
      <c r="A8" s="40" t="s">
        <v>66</v>
      </c>
      <c r="B8" s="40">
        <v>270</v>
      </c>
      <c r="C8" s="40"/>
      <c r="D8" s="40"/>
      <c r="E8" s="40"/>
    </row>
    <row r="9" spans="1:5">
      <c r="A9" s="40" t="s">
        <v>67</v>
      </c>
      <c r="B9" s="40">
        <v>330</v>
      </c>
      <c r="C9" s="40"/>
      <c r="D9" s="40"/>
      <c r="E9" s="40"/>
    </row>
    <row r="10" spans="1:5">
      <c r="A10" s="40" t="s">
        <v>68</v>
      </c>
      <c r="B10" s="40">
        <v>105</v>
      </c>
      <c r="C10" s="40"/>
      <c r="D10" s="40"/>
      <c r="E10" s="40"/>
    </row>
    <row r="13" spans="1:5" ht="13.5">
      <c r="A13" s="37" t="s">
        <v>69</v>
      </c>
      <c r="B13" s="37" t="s">
        <v>70</v>
      </c>
    </row>
    <row r="14" spans="1:5" ht="8.1" customHeight="1">
      <c r="A14" s="34"/>
    </row>
    <row r="15" spans="1:5">
      <c r="A15" s="29" t="s">
        <v>71</v>
      </c>
      <c r="D15" s="32">
        <v>0.05</v>
      </c>
    </row>
    <row r="16" spans="1:5" ht="8.1" customHeight="1">
      <c r="D16" s="32"/>
    </row>
    <row r="17" spans="1:5">
      <c r="A17" s="43" t="s">
        <v>61</v>
      </c>
      <c r="B17" s="44" t="s">
        <v>62</v>
      </c>
      <c r="C17" s="44" t="s">
        <v>63</v>
      </c>
      <c r="D17" s="44" t="s">
        <v>64</v>
      </c>
      <c r="E17" s="44" t="s">
        <v>65</v>
      </c>
    </row>
    <row r="18" spans="1:5">
      <c r="A18" s="40" t="s">
        <v>72</v>
      </c>
      <c r="B18" s="40">
        <v>240</v>
      </c>
      <c r="C18" s="40"/>
      <c r="D18" s="40"/>
      <c r="E18" s="40"/>
    </row>
    <row r="19" spans="1:5">
      <c r="A19" s="40" t="s">
        <v>73</v>
      </c>
      <c r="B19" s="40">
        <v>210</v>
      </c>
      <c r="C19" s="40"/>
      <c r="D19" s="40"/>
      <c r="E19" s="40"/>
    </row>
    <row r="20" spans="1:5">
      <c r="A20" s="40" t="s">
        <v>74</v>
      </c>
      <c r="B20" s="40">
        <v>390</v>
      </c>
      <c r="C20" s="40"/>
      <c r="D20" s="40"/>
      <c r="E20" s="40"/>
    </row>
  </sheetData>
  <pageMargins left="0.75" right="0.75" top="1" bottom="1" header="0" footer="0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"/>
  <sheetViews>
    <sheetView zoomScale="99" workbookViewId="0">
      <selection activeCell="A2" sqref="A2"/>
    </sheetView>
  </sheetViews>
  <sheetFormatPr baseColWidth="10" defaultRowHeight="12.75"/>
  <cols>
    <col min="1" max="1" width="28.5703125" style="10" customWidth="1"/>
    <col min="2" max="8" width="11.42578125" style="10" customWidth="1"/>
    <col min="9" max="16384" width="11.42578125" style="10"/>
  </cols>
  <sheetData>
    <row r="1" spans="1:8" ht="20.25" customHeight="1">
      <c r="A1" s="35" t="s">
        <v>41</v>
      </c>
    </row>
    <row r="2" spans="1:8" ht="12" customHeight="1">
      <c r="A2" s="34"/>
    </row>
    <row r="3" spans="1:8" ht="13.5" customHeight="1">
      <c r="A3" s="33" t="s">
        <v>40</v>
      </c>
      <c r="B3" s="10">
        <v>3.2</v>
      </c>
      <c r="D3" s="31" t="s">
        <v>36</v>
      </c>
      <c r="E3" s="32">
        <v>0.19</v>
      </c>
    </row>
    <row r="4" spans="1:8" ht="32.25" customHeight="1"/>
    <row r="5" spans="1:8" ht="16.5">
      <c r="A5" s="31" t="s">
        <v>39</v>
      </c>
      <c r="B5" s="31" t="s">
        <v>38</v>
      </c>
      <c r="C5" s="31" t="s">
        <v>37</v>
      </c>
      <c r="D5" s="31" t="s">
        <v>13</v>
      </c>
      <c r="E5" s="31" t="s">
        <v>36</v>
      </c>
      <c r="F5" s="31" t="s">
        <v>35</v>
      </c>
      <c r="G5" s="31" t="s">
        <v>34</v>
      </c>
      <c r="H5" s="31" t="s">
        <v>33</v>
      </c>
    </row>
    <row r="6" spans="1:8">
      <c r="A6" s="10" t="s">
        <v>32</v>
      </c>
      <c r="B6" s="10">
        <v>110</v>
      </c>
      <c r="C6" s="10">
        <v>44</v>
      </c>
    </row>
    <row r="7" spans="1:8">
      <c r="A7" s="10" t="s">
        <v>31</v>
      </c>
      <c r="B7" s="10">
        <v>125</v>
      </c>
      <c r="C7" s="10">
        <v>60</v>
      </c>
    </row>
    <row r="8" spans="1:8">
      <c r="A8" s="10" t="s">
        <v>30</v>
      </c>
      <c r="B8" s="10">
        <v>95</v>
      </c>
      <c r="C8" s="10">
        <v>48</v>
      </c>
    </row>
    <row r="9" spans="1:8">
      <c r="A9" s="10" t="s">
        <v>29</v>
      </c>
      <c r="B9" s="10">
        <v>115</v>
      </c>
      <c r="C9" s="10">
        <v>54</v>
      </c>
    </row>
    <row r="10" spans="1:8">
      <c r="A10" s="10" t="s">
        <v>28</v>
      </c>
      <c r="B10" s="10">
        <v>78</v>
      </c>
      <c r="C10" s="10">
        <v>46</v>
      </c>
    </row>
    <row r="11" spans="1:8">
      <c r="A11" s="10" t="s">
        <v>27</v>
      </c>
      <c r="B11" s="10">
        <v>85</v>
      </c>
      <c r="C11" s="10">
        <v>50</v>
      </c>
    </row>
    <row r="12" spans="1:8">
      <c r="A12" s="10" t="s">
        <v>26</v>
      </c>
      <c r="B12" s="10">
        <v>69</v>
      </c>
      <c r="C12" s="10">
        <v>25</v>
      </c>
    </row>
    <row r="13" spans="1:8">
      <c r="A13" s="10" t="s">
        <v>25</v>
      </c>
      <c r="B13" s="10">
        <v>74</v>
      </c>
      <c r="C13" s="10">
        <v>33</v>
      </c>
    </row>
    <row r="14" spans="1:8">
      <c r="A14" s="10" t="s">
        <v>24</v>
      </c>
      <c r="B14" s="10">
        <v>56</v>
      </c>
      <c r="C14" s="10">
        <v>22</v>
      </c>
    </row>
    <row r="15" spans="1:8">
      <c r="A15" s="10" t="s">
        <v>23</v>
      </c>
      <c r="B15" s="10">
        <v>66</v>
      </c>
      <c r="C15" s="10">
        <v>26</v>
      </c>
    </row>
    <row r="16" spans="1:8">
      <c r="A16" s="10" t="s">
        <v>22</v>
      </c>
      <c r="B16" s="10">
        <v>40</v>
      </c>
      <c r="C16" s="10">
        <v>16</v>
      </c>
    </row>
    <row r="17" spans="1:8">
      <c r="A17" s="10" t="s">
        <v>21</v>
      </c>
      <c r="B17" s="10">
        <v>55</v>
      </c>
      <c r="C17" s="10">
        <v>20</v>
      </c>
    </row>
    <row r="18" spans="1:8" ht="13.5" thickBot="1">
      <c r="B18" s="30" t="s">
        <v>20</v>
      </c>
      <c r="C18" s="30"/>
      <c r="D18" s="30"/>
      <c r="E18" s="30"/>
      <c r="F18" s="30"/>
      <c r="G18" s="30"/>
      <c r="H18" s="30"/>
    </row>
    <row r="19" spans="1:8" ht="13.5" thickTop="1"/>
  </sheetData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"/>
  <sheetViews>
    <sheetView zoomScale="110" zoomScaleNormal="110" workbookViewId="0">
      <selection activeCell="A2" sqref="A2"/>
    </sheetView>
  </sheetViews>
  <sheetFormatPr baseColWidth="10" defaultRowHeight="12"/>
  <cols>
    <col min="1" max="1" width="16.42578125" style="46" customWidth="1"/>
    <col min="2" max="2" width="11.7109375" style="46" customWidth="1"/>
    <col min="3" max="3" width="12.85546875" style="46" customWidth="1"/>
    <col min="4" max="6" width="11.7109375" style="46" customWidth="1"/>
    <col min="7" max="16384" width="11.42578125" style="46"/>
  </cols>
  <sheetData>
    <row r="1" spans="1:6">
      <c r="A1" s="45" t="s">
        <v>75</v>
      </c>
    </row>
    <row r="2" spans="1:6" ht="12.75">
      <c r="A2" s="47" t="s">
        <v>76</v>
      </c>
    </row>
    <row r="3" spans="1:6" ht="9.75" customHeight="1">
      <c r="A3" s="48"/>
    </row>
    <row r="4" spans="1:6" ht="12.75">
      <c r="A4" s="49" t="s">
        <v>77</v>
      </c>
      <c r="B4" s="49"/>
      <c r="C4" s="49"/>
      <c r="D4" s="49"/>
      <c r="E4" s="49"/>
      <c r="F4" s="49"/>
    </row>
    <row r="5" spans="1:6" ht="12.75">
      <c r="A5" s="50" t="s">
        <v>78</v>
      </c>
      <c r="B5" s="50"/>
      <c r="C5" s="50"/>
      <c r="D5" s="50"/>
      <c r="E5" s="50"/>
      <c r="F5" s="50"/>
    </row>
    <row r="6" spans="1:6" ht="9.75" customHeight="1">
      <c r="A6" s="51"/>
      <c r="B6" s="52"/>
      <c r="C6" s="52"/>
      <c r="D6" s="52"/>
      <c r="E6" s="52"/>
      <c r="F6" s="52"/>
    </row>
    <row r="7" spans="1:6" ht="12.75">
      <c r="A7" s="53" t="s">
        <v>79</v>
      </c>
      <c r="B7" s="52"/>
      <c r="C7" s="54">
        <v>0.05</v>
      </c>
      <c r="D7" s="54">
        <v>7.0000000000000007E-2</v>
      </c>
      <c r="E7" s="54">
        <v>0.08</v>
      </c>
      <c r="F7" s="54">
        <v>0.1</v>
      </c>
    </row>
    <row r="8" spans="1:6" ht="9.75" customHeight="1">
      <c r="A8" s="52"/>
      <c r="B8" s="52"/>
    </row>
    <row r="9" spans="1:6" ht="24.75" thickBot="1">
      <c r="A9" s="55" t="s">
        <v>80</v>
      </c>
      <c r="B9" s="56" t="s">
        <v>81</v>
      </c>
      <c r="C9" s="57" t="s">
        <v>82</v>
      </c>
      <c r="D9" s="57" t="s">
        <v>83</v>
      </c>
      <c r="E9" s="57" t="s">
        <v>84</v>
      </c>
      <c r="F9" s="57" t="s">
        <v>85</v>
      </c>
    </row>
    <row r="10" spans="1:6" ht="13.5" thickTop="1">
      <c r="A10" s="58" t="s">
        <v>86</v>
      </c>
      <c r="B10" s="59">
        <v>120000</v>
      </c>
      <c r="C10" s="60"/>
      <c r="D10" s="60"/>
      <c r="E10" s="60"/>
      <c r="F10" s="60"/>
    </row>
    <row r="11" spans="1:6" ht="12.75">
      <c r="A11" s="61" t="s">
        <v>87</v>
      </c>
      <c r="B11" s="62">
        <v>165000</v>
      </c>
      <c r="C11" s="60"/>
      <c r="D11" s="60"/>
      <c r="E11" s="60"/>
      <c r="F11" s="60"/>
    </row>
    <row r="12" spans="1:6" ht="12.75">
      <c r="A12" s="61" t="s">
        <v>88</v>
      </c>
      <c r="B12" s="62">
        <v>182000</v>
      </c>
      <c r="C12" s="60"/>
      <c r="D12" s="60"/>
      <c r="E12" s="60"/>
      <c r="F12" s="60"/>
    </row>
    <row r="13" spans="1:6" ht="12.75">
      <c r="A13" s="61" t="s">
        <v>89</v>
      </c>
      <c r="B13" s="62">
        <v>203000</v>
      </c>
      <c r="C13" s="60"/>
      <c r="D13" s="60"/>
      <c r="E13" s="60"/>
      <c r="F13" s="60"/>
    </row>
    <row r="14" spans="1:6" ht="12.75">
      <c r="A14" s="61" t="s">
        <v>90</v>
      </c>
      <c r="B14" s="62">
        <v>189500</v>
      </c>
      <c r="C14" s="60"/>
      <c r="D14" s="60"/>
      <c r="E14" s="60"/>
      <c r="F14" s="60"/>
    </row>
    <row r="15" spans="1:6" ht="12.75">
      <c r="A15" s="61" t="s">
        <v>91</v>
      </c>
      <c r="B15" s="62">
        <v>153200</v>
      </c>
      <c r="C15" s="60"/>
      <c r="D15" s="60"/>
      <c r="E15" s="60"/>
      <c r="F15" s="60"/>
    </row>
    <row r="16" spans="1:6" ht="12.75">
      <c r="A16" s="61" t="s">
        <v>92</v>
      </c>
      <c r="B16" s="62">
        <v>163500</v>
      </c>
      <c r="C16" s="60"/>
      <c r="D16" s="60"/>
      <c r="E16" s="60"/>
      <c r="F16" s="60"/>
    </row>
    <row r="17" spans="1:6" ht="13.5" thickBot="1">
      <c r="A17" s="55" t="s">
        <v>93</v>
      </c>
      <c r="B17" s="63">
        <v>86000</v>
      </c>
      <c r="C17" s="60"/>
      <c r="D17" s="60"/>
      <c r="E17" s="60"/>
      <c r="F17" s="60"/>
    </row>
    <row r="18" spans="1:6" ht="12.75" thickTop="1">
      <c r="A18" s="64" t="s">
        <v>20</v>
      </c>
      <c r="B18" s="59"/>
      <c r="C18" s="60"/>
      <c r="D18" s="60"/>
      <c r="E18" s="60"/>
      <c r="F18" s="60"/>
    </row>
  </sheetData>
  <mergeCells count="2">
    <mergeCell ref="A4:F4"/>
    <mergeCell ref="A5:F5"/>
  </mergeCells>
  <pageMargins left="0.75" right="0.75" top="1" bottom="1" header="0" footer="0"/>
  <pageSetup paperSize="9" orientation="portrait" horizontalDpi="360" verticalDpi="36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A2" sqref="A2"/>
    </sheetView>
  </sheetViews>
  <sheetFormatPr baseColWidth="10" defaultRowHeight="12"/>
  <cols>
    <col min="1" max="1" width="21.85546875" style="46" customWidth="1"/>
    <col min="2" max="5" width="12.7109375" style="46" customWidth="1"/>
    <col min="6" max="16384" width="11.42578125" style="46"/>
  </cols>
  <sheetData>
    <row r="1" spans="1:5">
      <c r="A1" s="45" t="s">
        <v>94</v>
      </c>
    </row>
    <row r="2" spans="1:5" ht="15">
      <c r="A2" s="48" t="s">
        <v>95</v>
      </c>
    </row>
    <row r="3" spans="1:5" ht="9.75" customHeight="1"/>
    <row r="4" spans="1:5">
      <c r="B4" s="65" t="s">
        <v>96</v>
      </c>
      <c r="C4" s="65" t="s">
        <v>97</v>
      </c>
      <c r="D4" s="65" t="s">
        <v>98</v>
      </c>
      <c r="E4" s="65" t="s">
        <v>99</v>
      </c>
    </row>
    <row r="5" spans="1:5">
      <c r="A5" s="46" t="s">
        <v>40</v>
      </c>
      <c r="B5" s="66">
        <v>1</v>
      </c>
      <c r="C5" s="66">
        <v>2.82</v>
      </c>
      <c r="D5" s="67">
        <v>0.75</v>
      </c>
      <c r="E5" s="68">
        <v>1.67</v>
      </c>
    </row>
    <row r="6" spans="1:5" ht="10.5" customHeight="1"/>
    <row r="7" spans="1:5">
      <c r="A7" s="69" t="s">
        <v>39</v>
      </c>
      <c r="B7" s="70" t="s">
        <v>100</v>
      </c>
      <c r="C7" s="70" t="s">
        <v>101</v>
      </c>
      <c r="D7" s="70" t="s">
        <v>102</v>
      </c>
      <c r="E7" s="70" t="s">
        <v>103</v>
      </c>
    </row>
    <row r="8" spans="1:5">
      <c r="A8" s="46" t="s">
        <v>104</v>
      </c>
      <c r="B8" s="71">
        <v>160</v>
      </c>
      <c r="C8" s="72"/>
      <c r="D8" s="72"/>
      <c r="E8" s="72"/>
    </row>
    <row r="9" spans="1:5">
      <c r="A9" s="46" t="s">
        <v>105</v>
      </c>
      <c r="B9" s="71">
        <v>90</v>
      </c>
      <c r="C9" s="72"/>
      <c r="D9" s="72"/>
      <c r="E9" s="72"/>
    </row>
    <row r="10" spans="1:5" ht="15">
      <c r="A10" s="46" t="s">
        <v>106</v>
      </c>
      <c r="B10" s="71">
        <v>105</v>
      </c>
      <c r="C10" s="72"/>
      <c r="D10" s="72"/>
      <c r="E10" s="72"/>
    </row>
    <row r="11" spans="1:5" ht="15">
      <c r="A11" s="46" t="s">
        <v>107</v>
      </c>
      <c r="B11" s="71">
        <v>12</v>
      </c>
      <c r="C11" s="72"/>
      <c r="D11" s="72"/>
      <c r="E11" s="72"/>
    </row>
    <row r="12" spans="1:5" ht="15">
      <c r="A12" s="46" t="s">
        <v>108</v>
      </c>
      <c r="B12" s="71">
        <v>10</v>
      </c>
      <c r="C12" s="72"/>
      <c r="D12" s="72"/>
      <c r="E12" s="72"/>
    </row>
    <row r="13" spans="1:5" ht="15">
      <c r="A13" s="46" t="s">
        <v>109</v>
      </c>
      <c r="B13" s="71">
        <v>25</v>
      </c>
      <c r="C13" s="72"/>
      <c r="D13" s="72"/>
      <c r="E13" s="72"/>
    </row>
  </sheetData>
  <pageMargins left="0.75" right="0.75" top="1" bottom="1" header="0" footer="0"/>
  <pageSetup paperSize="9" orientation="portrait" horizontalDpi="4294967293" verticalDpi="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2" sqref="A2"/>
    </sheetView>
  </sheetViews>
  <sheetFormatPr baseColWidth="10" defaultRowHeight="12"/>
  <cols>
    <col min="1" max="1" width="11.42578125" style="46"/>
    <col min="2" max="3" width="9" style="46" customWidth="1"/>
    <col min="4" max="4" width="8.28515625" style="46" customWidth="1"/>
    <col min="5" max="5" width="7.7109375" style="46" customWidth="1"/>
    <col min="6" max="6" width="9.42578125" style="46" customWidth="1"/>
    <col min="7" max="16384" width="11.42578125" style="46"/>
  </cols>
  <sheetData>
    <row r="1" spans="1:8">
      <c r="A1" s="73"/>
      <c r="B1" s="74"/>
      <c r="C1" s="74" t="s">
        <v>110</v>
      </c>
      <c r="D1" s="74" t="s">
        <v>111</v>
      </c>
      <c r="E1" s="74" t="s">
        <v>112</v>
      </c>
      <c r="F1" s="74" t="s">
        <v>113</v>
      </c>
      <c r="G1" s="74" t="s">
        <v>114</v>
      </c>
      <c r="H1" s="75" t="s">
        <v>115</v>
      </c>
    </row>
    <row r="2" spans="1:8" ht="12.75" thickBot="1">
      <c r="A2" s="76" t="s">
        <v>116</v>
      </c>
      <c r="B2" s="77" t="s">
        <v>117</v>
      </c>
      <c r="C2" s="78">
        <v>0.11</v>
      </c>
      <c r="D2" s="78">
        <v>0.03</v>
      </c>
      <c r="E2" s="78">
        <v>0.03</v>
      </c>
      <c r="F2" s="78">
        <v>0.02</v>
      </c>
      <c r="G2" s="77" t="s">
        <v>118</v>
      </c>
      <c r="H2" s="79" t="s">
        <v>119</v>
      </c>
    </row>
    <row r="3" spans="1:8" ht="12.75">
      <c r="A3" s="80" t="s">
        <v>120</v>
      </c>
      <c r="B3" s="81">
        <v>525</v>
      </c>
      <c r="C3" s="82"/>
      <c r="D3" s="82"/>
      <c r="E3" s="82"/>
      <c r="F3" s="82"/>
      <c r="G3" s="82"/>
      <c r="H3" s="82"/>
    </row>
    <row r="4" spans="1:8" ht="12.75">
      <c r="A4" s="83" t="s">
        <v>121</v>
      </c>
      <c r="B4" s="84">
        <v>446</v>
      </c>
      <c r="C4" s="85"/>
      <c r="D4" s="85"/>
      <c r="E4" s="85"/>
      <c r="F4" s="85"/>
      <c r="G4" s="85"/>
      <c r="H4" s="85"/>
    </row>
    <row r="5" spans="1:8" ht="12.75">
      <c r="A5" s="83" t="s">
        <v>122</v>
      </c>
      <c r="B5" s="84">
        <v>399</v>
      </c>
      <c r="C5" s="85"/>
      <c r="D5" s="85"/>
      <c r="E5" s="85"/>
      <c r="F5" s="85"/>
      <c r="G5" s="85"/>
      <c r="H5" s="85"/>
    </row>
    <row r="6" spans="1:8" ht="12.75">
      <c r="A6" s="83" t="s">
        <v>123</v>
      </c>
      <c r="B6" s="84">
        <v>461</v>
      </c>
      <c r="C6" s="85"/>
      <c r="D6" s="85"/>
      <c r="E6" s="85"/>
      <c r="F6" s="85"/>
      <c r="G6" s="85"/>
      <c r="H6" s="85"/>
    </row>
    <row r="7" spans="1:8" ht="12.75">
      <c r="A7" s="83" t="s">
        <v>124</v>
      </c>
      <c r="B7" s="84">
        <v>209</v>
      </c>
      <c r="C7" s="85"/>
      <c r="D7" s="85"/>
      <c r="E7" s="85"/>
      <c r="F7" s="85"/>
      <c r="G7" s="85"/>
      <c r="H7" s="85"/>
    </row>
    <row r="8" spans="1:8" ht="12.75">
      <c r="A8" s="83" t="s">
        <v>125</v>
      </c>
      <c r="B8" s="84">
        <v>304</v>
      </c>
      <c r="C8" s="85"/>
      <c r="D8" s="85"/>
      <c r="E8" s="85"/>
      <c r="F8" s="85"/>
      <c r="G8" s="85"/>
      <c r="H8" s="85"/>
    </row>
    <row r="9" spans="1:8" ht="12.75">
      <c r="A9" s="83" t="s">
        <v>126</v>
      </c>
      <c r="B9" s="84">
        <v>376</v>
      </c>
      <c r="C9" s="85"/>
      <c r="D9" s="85"/>
      <c r="E9" s="85"/>
      <c r="F9" s="85"/>
      <c r="G9" s="85"/>
      <c r="H9" s="85"/>
    </row>
    <row r="10" spans="1:8" ht="12.75">
      <c r="A10" s="83" t="s">
        <v>127</v>
      </c>
      <c r="B10" s="84">
        <v>307</v>
      </c>
      <c r="C10" s="85"/>
      <c r="D10" s="85"/>
      <c r="E10" s="85"/>
      <c r="F10" s="85"/>
      <c r="G10" s="85"/>
      <c r="H10" s="85"/>
    </row>
    <row r="11" spans="1:8" ht="12.75">
      <c r="A11" s="83" t="s">
        <v>128</v>
      </c>
      <c r="B11" s="84">
        <v>385</v>
      </c>
      <c r="C11" s="85"/>
      <c r="D11" s="85"/>
      <c r="E11" s="85"/>
      <c r="F11" s="85"/>
      <c r="G11" s="85"/>
      <c r="H11" s="85"/>
    </row>
    <row r="12" spans="1:8" ht="12.75">
      <c r="A12" s="83" t="s">
        <v>129</v>
      </c>
      <c r="B12" s="84">
        <v>438</v>
      </c>
      <c r="C12" s="85"/>
      <c r="D12" s="85"/>
      <c r="E12" s="85"/>
      <c r="F12" s="85"/>
      <c r="G12" s="85"/>
      <c r="H12" s="85"/>
    </row>
    <row r="13" spans="1:8" ht="12.75">
      <c r="A13" s="83" t="s">
        <v>130</v>
      </c>
      <c r="B13" s="84">
        <v>436</v>
      </c>
      <c r="C13" s="85"/>
      <c r="D13" s="85"/>
      <c r="E13" s="85"/>
      <c r="F13" s="85"/>
      <c r="G13" s="85"/>
      <c r="H13" s="85"/>
    </row>
  </sheetData>
  <printOptions horizontalCentered="1"/>
  <pageMargins left="0.75" right="0.75" top="0.39370078740157483" bottom="1" header="0" footer="0"/>
  <pageSetup paperSize="5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"/>
  <sheetViews>
    <sheetView zoomScale="190" zoomScaleNormal="190" workbookViewId="0">
      <selection activeCell="D16" activeCellId="1" sqref="H9 D16"/>
    </sheetView>
  </sheetViews>
  <sheetFormatPr baseColWidth="10" defaultRowHeight="12.75"/>
  <cols>
    <col min="1" max="1" width="11.42578125" style="10" customWidth="1"/>
    <col min="2" max="2" width="12" style="10" customWidth="1"/>
    <col min="3" max="6" width="12.7109375" style="10" customWidth="1"/>
    <col min="7" max="16384" width="11.42578125" style="10"/>
  </cols>
  <sheetData>
    <row r="1" spans="1:8" ht="15">
      <c r="A1" s="9" t="s">
        <v>19</v>
      </c>
    </row>
    <row r="3" spans="1:8">
      <c r="B3" s="11" t="s">
        <v>8</v>
      </c>
      <c r="C3" s="12"/>
      <c r="D3" s="13"/>
      <c r="E3" s="11" t="s">
        <v>9</v>
      </c>
      <c r="F3" s="12"/>
      <c r="G3" s="13"/>
      <c r="H3" s="14" t="s">
        <v>10</v>
      </c>
    </row>
    <row r="4" spans="1:8">
      <c r="A4" s="15"/>
      <c r="B4" s="16" t="s">
        <v>11</v>
      </c>
      <c r="C4" s="17" t="s">
        <v>12</v>
      </c>
      <c r="D4" s="18" t="s">
        <v>13</v>
      </c>
      <c r="E4" s="16" t="s">
        <v>11</v>
      </c>
      <c r="F4" s="17" t="s">
        <v>12</v>
      </c>
      <c r="G4" s="18" t="s">
        <v>13</v>
      </c>
      <c r="H4" s="19" t="s">
        <v>14</v>
      </c>
    </row>
    <row r="5" spans="1:8">
      <c r="A5" s="20" t="s">
        <v>15</v>
      </c>
      <c r="B5" s="21">
        <v>4</v>
      </c>
      <c r="C5" s="21">
        <v>62</v>
      </c>
      <c r="D5" s="22">
        <f>B5*C5</f>
        <v>248</v>
      </c>
      <c r="E5" s="21">
        <v>8</v>
      </c>
      <c r="F5" s="23">
        <v>225</v>
      </c>
      <c r="G5" s="22">
        <f>E5*F5</f>
        <v>1800</v>
      </c>
      <c r="H5" s="24">
        <f>D5+G5</f>
        <v>2048</v>
      </c>
    </row>
    <row r="6" spans="1:8">
      <c r="A6" s="25" t="s">
        <v>16</v>
      </c>
      <c r="B6" s="21">
        <v>4</v>
      </c>
      <c r="C6" s="21">
        <v>56</v>
      </c>
      <c r="D6" s="22">
        <f>B6*C6</f>
        <v>224</v>
      </c>
      <c r="E6" s="21">
        <v>8</v>
      </c>
      <c r="F6" s="23">
        <v>255</v>
      </c>
      <c r="G6" s="22">
        <f>E6*F6</f>
        <v>2040</v>
      </c>
      <c r="H6" s="24">
        <f>D6+G6</f>
        <v>2264</v>
      </c>
    </row>
    <row r="7" spans="1:8">
      <c r="A7" s="25" t="s">
        <v>17</v>
      </c>
      <c r="B7" s="21">
        <v>6</v>
      </c>
      <c r="C7" s="21">
        <v>44</v>
      </c>
      <c r="D7" s="22">
        <f>B7*C7</f>
        <v>264</v>
      </c>
      <c r="E7" s="21">
        <v>10</v>
      </c>
      <c r="F7" s="23">
        <v>216</v>
      </c>
      <c r="G7" s="22">
        <f>E7*F7</f>
        <v>2160</v>
      </c>
      <c r="H7" s="24">
        <f>D7+G7</f>
        <v>2424</v>
      </c>
    </row>
    <row r="8" spans="1:8">
      <c r="A8" s="25" t="s">
        <v>18</v>
      </c>
      <c r="B8" s="15">
        <v>6</v>
      </c>
      <c r="C8" s="15">
        <v>33</v>
      </c>
      <c r="D8" s="22">
        <f>B8*C8</f>
        <v>198</v>
      </c>
      <c r="E8" s="15">
        <v>10</v>
      </c>
      <c r="F8" s="15">
        <v>198</v>
      </c>
      <c r="G8" s="22">
        <f>E8*F8</f>
        <v>1980</v>
      </c>
      <c r="H8" s="24">
        <f>D8+G8</f>
        <v>2178</v>
      </c>
    </row>
  </sheetData>
  <mergeCells count="2">
    <mergeCell ref="B3:D3"/>
    <mergeCell ref="E3:G3"/>
  </mergeCell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Referencias relativas</vt:lpstr>
      <vt:lpstr>Referencias absolutas 1</vt:lpstr>
      <vt:lpstr>Referencias absolutas 2</vt:lpstr>
      <vt:lpstr>Referencias absolutas 3</vt:lpstr>
      <vt:lpstr>Combinados</vt:lpstr>
      <vt:lpstr>Referencias mixtas 1</vt:lpstr>
      <vt:lpstr>Referencias mixtas 2</vt:lpstr>
      <vt:lpstr>Referencias mixtas 3</vt:lpstr>
      <vt:lpstr>Referencias relativas resuelto </vt:lpstr>
      <vt:lpstr>Referencias absolutas 1 resuelt</vt:lpstr>
      <vt:lpstr>Referencias absolutas 2 resuelt</vt:lpstr>
      <vt:lpstr>Referencias absolutas 3 resuelt</vt:lpstr>
      <vt:lpstr>Combinados resuelto</vt:lpstr>
      <vt:lpstr>Referencias mixtas 1 resuelt</vt:lpstr>
      <vt:lpstr>Referencias mixtas 2 resuelt</vt:lpstr>
      <vt:lpstr>Referencias mixtas 3 resuelt</vt:lpstr>
      <vt:lpstr>TOTALVENTA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2017-09-18T20:21:45Z</dcterms:created>
  <dcterms:modified xsi:type="dcterms:W3CDTF">2017-09-18T21:29:53Z</dcterms:modified>
</cp:coreProperties>
</file>